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0" windowWidth="20730" windowHeight="11040" tabRatio="912" firstSheet="1" activeTab="6"/>
  </bookViews>
  <sheets>
    <sheet name="31.12.2014" sheetId="5" r:id="rId1"/>
    <sheet name="31.03.2014" sheetId="3" r:id="rId2"/>
    <sheet name="31.10.2014" sheetId="4" r:id="rId3"/>
    <sheet name="Cumulative 31.01.2015" sheetId="7" r:id="rId4"/>
    <sheet name="Cumulative 31.01.2015 (Lighing)" sheetId="8" r:id="rId5"/>
    <sheet name="Cumulative 31.03.2015 lighting" sheetId="9" r:id="rId6"/>
    <sheet name="Cumulative 31.03.2022 " sheetId="16" r:id="rId7"/>
  </sheets>
  <definedNames>
    <definedName name="_xlnm.Print_Area" localSheetId="1">'31.03.2014'!$A$1:$S$44</definedName>
    <definedName name="_xlnm.Print_Area" localSheetId="2">'31.10.2014'!$A$1:$S$45</definedName>
    <definedName name="_xlnm.Print_Area" localSheetId="0">'31.12.2014'!$A$1:$S$45</definedName>
    <definedName name="_xlnm.Print_Area" localSheetId="3">'Cumulative 31.01.2015'!$A$1:$T$45</definedName>
    <definedName name="_xlnm.Print_Area" localSheetId="4">'Cumulative 31.01.2015 (Lighing)'!$A$1:$U$45</definedName>
    <definedName name="_xlnm.Print_Area" localSheetId="5">'Cumulative 31.03.2015 lighting'!$A$1:$U$45</definedName>
  </definedNames>
  <calcPr calcId="144525"/>
</workbook>
</file>

<file path=xl/sharedStrings.xml><?xml version="1.0" encoding="utf-8"?>
<sst xmlns="http://schemas.openxmlformats.org/spreadsheetml/2006/main" count="610" uniqueCount="79">
  <si>
    <t>SLS</t>
  </si>
  <si>
    <t>HLS</t>
  </si>
  <si>
    <t>SL</t>
  </si>
  <si>
    <t>Andhra Pradesh</t>
  </si>
  <si>
    <t>Arunachal Pradesh</t>
  </si>
  <si>
    <t>Assam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</si>
  <si>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</si>
  <si>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</si>
  <si>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</si>
  <si>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</si>
  <si>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</si>
  <si>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</si>
  <si>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</si>
  <si>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</si>
  <si>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</si>
  <si>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</si>
  <si>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</si>
  <si>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</si>
  <si>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</si>
  <si>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</si>
  <si>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</si>
  <si>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</si>
  <si>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</si>
  <si>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Andaman &amp; Nicobar</t>
  </si>
  <si>
    <t>Chandigarh</t>
  </si>
  <si>
    <t>Dadar &amp; Nagar Haveli</t>
  </si>
  <si>
    <t>Daman &amp; Diu</t>
  </si>
  <si>
    <t>Delhi</t>
  </si>
  <si>
    <t>Lakshwadeep</t>
  </si>
  <si>
    <t>Total</t>
  </si>
  <si>
    <t>PP</t>
  </si>
  <si>
    <t>(kW)</t>
  </si>
  <si>
    <t>(Nos)</t>
  </si>
  <si>
    <t xml:space="preserve">West Bengal </t>
  </si>
  <si>
    <t>Maharashtra</t>
  </si>
  <si>
    <t>Chhatisgarh</t>
  </si>
  <si>
    <t>Jharkhand</t>
  </si>
  <si>
    <t>SPV</t>
  </si>
  <si>
    <t xml:space="preserve"> Pumps</t>
  </si>
  <si>
    <t xml:space="preserve">Bihar </t>
  </si>
  <si>
    <t xml:space="preserve">Madhya Pradesh </t>
  </si>
  <si>
    <t>Uttar Pradesh</t>
  </si>
  <si>
    <t xml:space="preserve">Waste to </t>
  </si>
  <si>
    <t>Energy</t>
  </si>
  <si>
    <t>(MW)</t>
  </si>
  <si>
    <t xml:space="preserve"> SLS = Street Lighting System; HLS=Home Lighting System; </t>
  </si>
  <si>
    <t>Biogas Plants</t>
  </si>
  <si>
    <t>Aerogen/</t>
  </si>
  <si>
    <t>systems</t>
  </si>
  <si>
    <t>Others*</t>
  </si>
  <si>
    <t>Electrificatgion</t>
  </si>
  <si>
    <t xml:space="preserve">Remote Village </t>
  </si>
  <si>
    <t>Uttarakhand</t>
  </si>
  <si>
    <t>Village</t>
  </si>
  <si>
    <t>Hamlet</t>
  </si>
  <si>
    <t xml:space="preserve">Solar Photovoltaic (SPV) Systems  </t>
  </si>
  <si>
    <t>S.No.</t>
  </si>
  <si>
    <t>STATES / UT</t>
  </si>
  <si>
    <t>(kWp)</t>
  </si>
  <si>
    <t>hybrid</t>
  </si>
  <si>
    <t xml:space="preserve">SL= Solar Lanterns; MW=Mega Watt; kWp=kilowatt peak; PP = Power plants;        </t>
  </si>
  <si>
    <t>Biomass</t>
  </si>
  <si>
    <t>(non-bagasse)</t>
  </si>
  <si>
    <t>Biomass Gasifier</t>
  </si>
  <si>
    <t>Industrial</t>
  </si>
  <si>
    <t>Rural</t>
  </si>
  <si>
    <t>Statewise details of Decentralised/Off-Grid Renewable Energy Systems/Devices</t>
  </si>
  <si>
    <t>Puducherry</t>
  </si>
  <si>
    <t>(Nos. in Lakh)</t>
  </si>
  <si>
    <t>Telangana</t>
  </si>
  <si>
    <t xml:space="preserve">Lighting </t>
  </si>
  <si>
    <t>Remote Village Electrification</t>
  </si>
  <si>
    <t>ANNEXURE I</t>
  </si>
  <si>
    <t>Power Packs - (Offgrid)</t>
  </si>
  <si>
    <t>Solar Power Packs - Comp. A</t>
  </si>
  <si>
    <t>(KW)</t>
  </si>
  <si>
    <t xml:space="preserve"> Solar Pumps Comp.  B</t>
  </si>
  <si>
    <t xml:space="preserve"> Solar Pumps Comp.  C</t>
  </si>
  <si>
    <t>Statewise details of Decentralised/Off-Grid Renewable Energy Systems/Devices 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</si>
</sst>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00"/>
    <numFmt numFmtId="167" formatCode="0.000000000"/>
  </numFmts>
  <fonts count="14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/>
    <xf numFmtId="0" fontId="3" fillId="0" borderId="2" xfId="0" applyFont="1" applyBorder="1" applyAlignment="1">
      <alignment/>
    </xf>
    <xf numFmtId="0" fontId="2" fillId="0" borderId="2" xfId="0" applyFont="1" applyBorder="1"/>
    <xf numFmtId="0" fontId="1" fillId="0" borderId="2" xfId="0" applyFont="1" applyBorder="1"/>
    <xf numFmtId="0" fontId="1" fillId="2" borderId="1" xfId="0" applyFont="1" applyFill="1" applyBorder="1"/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 applyAlignment="1">
      <alignment/>
    </xf>
    <xf numFmtId="0" fontId="2" fillId="0" borderId="1" xfId="0" applyFont="1" applyFill="1" applyBorder="1"/>
    <xf numFmtId="0" fontId="2" fillId="0" borderId="3" xfId="0" applyFont="1" applyFill="1" applyBorder="1"/>
    <xf numFmtId="0" fontId="1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2" fontId="1" fillId="0" borderId="1" xfId="0" applyNumberFormat="1" applyFont="1" applyFill="1" applyBorder="1"/>
    <xf numFmtId="0" fontId="2" fillId="0" borderId="1" xfId="0" applyFont="1" applyFill="1" applyBorder="1" applyAlignment="1">
      <alignment/>
    </xf>
    <xf numFmtId="0" fontId="2" fillId="0" borderId="4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2" fontId="2" fillId="0" borderId="4" xfId="0" applyNumberFormat="1" applyFont="1" applyFill="1" applyBorder="1"/>
    <xf numFmtId="0" fontId="1" fillId="0" borderId="4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2" fontId="1" fillId="0" borderId="4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/>
    <xf numFmtId="0" fontId="1" fillId="0" borderId="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2" fillId="3" borderId="1" xfId="0" applyFont="1" applyFill="1" applyBorder="1" applyAlignment="1">
      <alignment/>
    </xf>
    <xf numFmtId="0" fontId="2" fillId="3" borderId="1" xfId="0" applyFont="1" applyFill="1" applyBorder="1"/>
    <xf numFmtId="0" fontId="2" fillId="3" borderId="4" xfId="0" applyFont="1" applyFill="1" applyBorder="1"/>
    <xf numFmtId="0" fontId="1" fillId="3" borderId="4" xfId="0" applyFont="1" applyFill="1" applyBorder="1"/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165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/>
    <xf numFmtId="165" fontId="3" fillId="0" borderId="1" xfId="0" applyNumberFormat="1" applyFont="1" applyFill="1" applyBorder="1"/>
    <xf numFmtId="165" fontId="3" fillId="3" borderId="1" xfId="0" applyNumberFormat="1" applyFont="1" applyFill="1" applyBorder="1"/>
    <xf numFmtId="0" fontId="5" fillId="0" borderId="5" xfId="0" applyFont="1" applyFill="1" applyBorder="1"/>
    <xf numFmtId="0" fontId="5" fillId="3" borderId="5" xfId="0" applyFont="1" applyFill="1" applyBorder="1"/>
    <xf numFmtId="0" fontId="5" fillId="0" borderId="6" xfId="0" applyFont="1" applyFill="1" applyBorder="1"/>
    <xf numFmtId="0" fontId="5" fillId="0" borderId="3" xfId="0" applyFont="1" applyFill="1" applyBorder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6" fillId="0" borderId="4" xfId="0" applyFont="1" applyFill="1" applyBorder="1"/>
    <xf numFmtId="0" fontId="8" fillId="0" borderId="4" xfId="0" applyFont="1" applyFill="1" applyBorder="1"/>
    <xf numFmtId="2" fontId="6" fillId="0" borderId="4" xfId="0" applyNumberFormat="1" applyFont="1" applyFill="1" applyBorder="1"/>
    <xf numFmtId="2" fontId="8" fillId="0" borderId="4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/>
    <xf numFmtId="2" fontId="0" fillId="0" borderId="1" xfId="0" applyNumberFormat="1" applyFont="1" applyBorder="1"/>
    <xf numFmtId="1" fontId="3" fillId="3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4" xfId="0" applyFont="1" applyFill="1" applyBorder="1"/>
    <xf numFmtId="2" fontId="10" fillId="0" borderId="4" xfId="0" applyNumberFormat="1" applyFont="1" applyFill="1" applyBorder="1"/>
    <xf numFmtId="2" fontId="11" fillId="0" borderId="4" xfId="0" applyNumberFormat="1" applyFont="1" applyFill="1" applyBorder="1"/>
    <xf numFmtId="0" fontId="11" fillId="0" borderId="1" xfId="0" applyFont="1" applyFill="1" applyBorder="1"/>
    <xf numFmtId="0" fontId="11" fillId="0" borderId="4" xfId="0" applyFont="1" applyFill="1" applyBorder="1"/>
    <xf numFmtId="0" fontId="10" fillId="0" borderId="3" xfId="0" applyFont="1" applyFill="1" applyBorder="1"/>
    <xf numFmtId="0" fontId="10" fillId="0" borderId="2" xfId="0" applyFont="1" applyFill="1" applyBorder="1"/>
    <xf numFmtId="0" fontId="11" fillId="0" borderId="3" xfId="0" applyFont="1" applyFill="1" applyBorder="1"/>
    <xf numFmtId="0" fontId="11" fillId="0" borderId="2" xfId="0" applyFont="1" applyFill="1" applyBorder="1"/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9" fillId="0" borderId="1" xfId="0" applyFont="1" applyFill="1" applyBorder="1"/>
    <xf numFmtId="0" fontId="9" fillId="3" borderId="1" xfId="0" applyFont="1" applyFill="1" applyBorder="1"/>
    <xf numFmtId="0" fontId="9" fillId="0" borderId="5" xfId="0" applyFont="1" applyFill="1" applyBorder="1"/>
    <xf numFmtId="0" fontId="9" fillId="3" borderId="5" xfId="0" applyFont="1" applyFill="1" applyBorder="1"/>
    <xf numFmtId="0" fontId="9" fillId="0" borderId="6" xfId="0" applyFont="1" applyFill="1" applyBorder="1"/>
    <xf numFmtId="0" fontId="9" fillId="0" borderId="3" xfId="0" applyFont="1" applyFill="1" applyBorder="1"/>
    <xf numFmtId="0" fontId="12" fillId="0" borderId="5" xfId="0" applyFont="1" applyFill="1" applyBorder="1"/>
    <xf numFmtId="0" fontId="12" fillId="3" borderId="5" xfId="0" applyFont="1" applyFill="1" applyBorder="1"/>
    <xf numFmtId="0" fontId="12" fillId="0" borderId="6" xfId="0" applyFont="1" applyFill="1" applyBorder="1"/>
    <xf numFmtId="0" fontId="12" fillId="0" borderId="3" xfId="0" applyFont="1" applyFill="1" applyBorder="1"/>
    <xf numFmtId="2" fontId="2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10" fillId="0" borderId="6" xfId="0" applyFont="1" applyFill="1" applyBorder="1"/>
    <xf numFmtId="0" fontId="11" fillId="0" borderId="6" xfId="0" applyFont="1" applyFill="1" applyBorder="1"/>
    <xf numFmtId="2" fontId="2" fillId="0" borderId="1" xfId="0" applyNumberFormat="1" applyFont="1" applyFill="1" applyBorder="1"/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0" xfId="0" applyFill="1"/>
    <xf numFmtId="0" fontId="0" fillId="0" borderId="0" xfId="0" applyFont="1"/>
    <xf numFmtId="167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="80" zoomScaleSheetLayoutView="80" workbookViewId="0" topLeftCell="A1">
      <selection activeCell="R31" sqref="R31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58" customWidth="1"/>
    <col min="5" max="5" width="11.28125" style="27" customWidth="1"/>
    <col min="6" max="6" width="10.421875" style="30" customWidth="1"/>
    <col min="7" max="7" width="14.28125" style="90" customWidth="1"/>
    <col min="8" max="8" width="10.8515625" style="93" customWidth="1"/>
    <col min="9" max="9" width="14.421875" style="72" hidden="1" customWidth="1"/>
    <col min="10" max="10" width="14.421875" style="51" customWidth="1"/>
    <col min="11" max="11" width="15.140625" style="74" hidden="1" customWidth="1"/>
    <col min="12" max="12" width="15.140625" style="51" customWidth="1"/>
    <col min="13" max="13" width="14.57421875" style="74" hidden="1" customWidth="1"/>
    <col min="14" max="14" width="14.57421875" style="52" customWidth="1"/>
    <col min="15" max="15" width="13.140625" style="52" customWidth="1"/>
    <col min="16" max="16" width="10.00390625" style="50" customWidth="1"/>
    <col min="17" max="17" width="11.421875" style="95" customWidth="1"/>
    <col min="18" max="18" width="10.00390625" style="27" customWidth="1"/>
    <col min="19" max="19" width="12.140625" style="30" customWidth="1"/>
    <col min="20" max="20" width="2.7109375" style="1" hidden="1" customWidth="1"/>
    <col min="21" max="21" width="26.140625" style="1" hidden="1" customWidth="1"/>
    <col min="22" max="16384" width="9.140625" style="1" customWidth="1"/>
  </cols>
  <sheetData>
    <row r="1" spans="1:20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20"/>
    </row>
    <row r="2" spans="1:21" ht="12.75">
      <c r="A2" s="3" t="s">
        <v>56</v>
      </c>
      <c r="B2" s="3" t="s">
        <v>57</v>
      </c>
      <c r="C2" s="59" t="s">
        <v>46</v>
      </c>
      <c r="D2" s="99" t="s">
        <v>46</v>
      </c>
      <c r="E2" s="186" t="s">
        <v>63</v>
      </c>
      <c r="F2" s="187"/>
      <c r="G2" s="99" t="s">
        <v>61</v>
      </c>
      <c r="H2" s="99" t="s">
        <v>42</v>
      </c>
      <c r="I2" s="186" t="s">
        <v>55</v>
      </c>
      <c r="J2" s="186"/>
      <c r="K2" s="186"/>
      <c r="L2" s="186"/>
      <c r="M2" s="186"/>
      <c r="N2" s="186"/>
      <c r="O2" s="186"/>
      <c r="P2" s="105" t="s">
        <v>37</v>
      </c>
      <c r="Q2" s="32" t="s">
        <v>47</v>
      </c>
      <c r="R2" s="188" t="s">
        <v>51</v>
      </c>
      <c r="S2" s="189"/>
      <c r="T2" s="13"/>
      <c r="U2" s="3"/>
    </row>
    <row r="3" spans="1:21" ht="12.75">
      <c r="A3" s="3"/>
      <c r="B3" s="3"/>
      <c r="C3" s="60"/>
      <c r="D3" s="22"/>
      <c r="E3" s="22" t="s">
        <v>64</v>
      </c>
      <c r="F3" s="99" t="s">
        <v>65</v>
      </c>
      <c r="G3" s="32" t="s">
        <v>62</v>
      </c>
      <c r="H3" s="99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30</v>
      </c>
      <c r="P3" s="105" t="s">
        <v>38</v>
      </c>
      <c r="Q3" s="32" t="s">
        <v>59</v>
      </c>
      <c r="R3" s="188" t="s">
        <v>50</v>
      </c>
      <c r="S3" s="189"/>
      <c r="T3" s="12"/>
      <c r="U3" s="3"/>
    </row>
    <row r="4" spans="1:21" ht="12.75">
      <c r="A4" s="3"/>
      <c r="B4" s="3"/>
      <c r="C4" s="60"/>
      <c r="D4" s="22"/>
      <c r="E4" s="23"/>
      <c r="F4" s="23"/>
      <c r="G4" s="6"/>
      <c r="H4" s="99"/>
      <c r="I4" s="60"/>
      <c r="J4" s="22"/>
      <c r="K4" s="60"/>
      <c r="L4" s="22"/>
      <c r="M4" s="60"/>
      <c r="N4" s="22"/>
      <c r="O4" s="22"/>
      <c r="P4" s="105"/>
      <c r="Q4" s="32" t="s">
        <v>48</v>
      </c>
      <c r="R4" s="99" t="s">
        <v>53</v>
      </c>
      <c r="S4" s="99" t="s">
        <v>54</v>
      </c>
      <c r="T4" s="12"/>
      <c r="U4" s="3"/>
    </row>
    <row r="5" spans="1:21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58</v>
      </c>
      <c r="P5" s="54" t="s">
        <v>32</v>
      </c>
      <c r="Q5" s="55" t="s">
        <v>31</v>
      </c>
      <c r="R5" s="54" t="s">
        <v>32</v>
      </c>
      <c r="S5" s="54" t="s">
        <v>32</v>
      </c>
      <c r="T5" s="12"/>
      <c r="U5" s="3"/>
    </row>
    <row r="6" spans="1:21" ht="12.75">
      <c r="A6" s="4">
        <v>1</v>
      </c>
      <c r="B6" s="5" t="s">
        <v>3</v>
      </c>
      <c r="C6" s="62">
        <v>521699</v>
      </c>
      <c r="D6" s="75">
        <f>SUM(C6/100000)</f>
        <v>5.21699</v>
      </c>
      <c r="E6" s="7">
        <v>22914</v>
      </c>
      <c r="F6" s="7"/>
      <c r="G6" s="8">
        <v>76.31</v>
      </c>
      <c r="H6" s="8">
        <v>12.31</v>
      </c>
      <c r="I6" s="8">
        <v>6454</v>
      </c>
      <c r="J6" s="77">
        <f aca="true" t="shared" si="0" ref="J6:J43">SUM(I6/100000)</f>
        <v>0.06454</v>
      </c>
      <c r="K6" s="75">
        <v>35578</v>
      </c>
      <c r="L6" s="75">
        <f>SUM(K6/100000)</f>
        <v>0.35578</v>
      </c>
      <c r="M6" s="75">
        <v>41360</v>
      </c>
      <c r="N6" s="75">
        <f>SUM(M6/100000)</f>
        <v>0.4136</v>
      </c>
      <c r="O6" s="103">
        <v>1870.595</v>
      </c>
      <c r="P6" s="102">
        <v>613</v>
      </c>
      <c r="Q6" s="33">
        <v>16</v>
      </c>
      <c r="R6" s="7">
        <v>0</v>
      </c>
      <c r="S6" s="8">
        <v>13</v>
      </c>
      <c r="T6" s="14"/>
      <c r="U6" s="7"/>
    </row>
    <row r="7" spans="1:21" ht="12.75">
      <c r="A7" s="4">
        <v>2</v>
      </c>
      <c r="B7" s="5" t="s">
        <v>4</v>
      </c>
      <c r="C7" s="62">
        <v>3472</v>
      </c>
      <c r="D7" s="75">
        <f aca="true" t="shared" si="1" ref="D7:D42">SUM(C7/100000)</f>
        <v>0.03472</v>
      </c>
      <c r="E7" s="7"/>
      <c r="F7" s="7">
        <v>750</v>
      </c>
      <c r="G7" s="8"/>
      <c r="H7" s="8"/>
      <c r="I7" s="8">
        <v>1071</v>
      </c>
      <c r="J7" s="77">
        <f t="shared" si="0"/>
        <v>0.01071</v>
      </c>
      <c r="K7" s="75">
        <v>18945</v>
      </c>
      <c r="L7" s="75">
        <f aca="true" t="shared" si="2" ref="L7:L42">SUM(K7/100000)</f>
        <v>0.18945</v>
      </c>
      <c r="M7" s="75">
        <v>14433</v>
      </c>
      <c r="N7" s="75">
        <f aca="true" t="shared" si="3" ref="N7:N42">SUM(M7/100000)</f>
        <v>0.14433</v>
      </c>
      <c r="O7" s="103">
        <v>217.1</v>
      </c>
      <c r="P7" s="102">
        <v>18</v>
      </c>
      <c r="Q7" s="33">
        <v>6.8</v>
      </c>
      <c r="R7" s="7">
        <v>297</v>
      </c>
      <c r="S7" s="34"/>
      <c r="T7" s="15"/>
      <c r="U7" s="5"/>
    </row>
    <row r="8" spans="1:21" ht="12.75">
      <c r="A8" s="4">
        <v>3</v>
      </c>
      <c r="B8" s="5" t="s">
        <v>5</v>
      </c>
      <c r="C8" s="62">
        <v>108302</v>
      </c>
      <c r="D8" s="75">
        <f t="shared" si="1"/>
        <v>1.08302</v>
      </c>
      <c r="E8" s="7">
        <v>2933</v>
      </c>
      <c r="F8" s="7"/>
      <c r="G8" s="8"/>
      <c r="H8" s="8"/>
      <c r="I8" s="8">
        <v>98</v>
      </c>
      <c r="J8" s="77">
        <f t="shared" si="0"/>
        <v>0.00098</v>
      </c>
      <c r="K8" s="75">
        <v>7123</v>
      </c>
      <c r="L8" s="75">
        <f t="shared" si="2"/>
        <v>0.07123</v>
      </c>
      <c r="M8" s="75">
        <v>1211</v>
      </c>
      <c r="N8" s="75">
        <f t="shared" si="3"/>
        <v>0.01211</v>
      </c>
      <c r="O8" s="103">
        <v>910</v>
      </c>
      <c r="P8" s="102">
        <v>45</v>
      </c>
      <c r="Q8" s="33">
        <v>6</v>
      </c>
      <c r="R8" s="7">
        <v>1952</v>
      </c>
      <c r="S8" s="34"/>
      <c r="T8" s="15"/>
      <c r="U8" s="5"/>
    </row>
    <row r="9" spans="1:21" ht="12.75">
      <c r="A9" s="4">
        <v>4</v>
      </c>
      <c r="B9" s="5" t="s">
        <v>39</v>
      </c>
      <c r="C9" s="62">
        <v>129823</v>
      </c>
      <c r="D9" s="75">
        <f t="shared" si="1"/>
        <v>1.29823</v>
      </c>
      <c r="E9" s="7">
        <v>5914</v>
      </c>
      <c r="F9" s="7">
        <v>5010</v>
      </c>
      <c r="G9" s="8">
        <v>8.2</v>
      </c>
      <c r="H9" s="8">
        <v>1</v>
      </c>
      <c r="I9" s="8">
        <v>955</v>
      </c>
      <c r="J9" s="77">
        <f t="shared" si="0"/>
        <v>0.00955</v>
      </c>
      <c r="K9" s="75">
        <v>8372</v>
      </c>
      <c r="L9" s="75">
        <f t="shared" si="2"/>
        <v>0.08372</v>
      </c>
      <c r="M9" s="75">
        <v>50117</v>
      </c>
      <c r="N9" s="75">
        <f t="shared" si="3"/>
        <v>0.50117</v>
      </c>
      <c r="O9" s="103">
        <v>775.6</v>
      </c>
      <c r="P9" s="102">
        <v>139</v>
      </c>
      <c r="Q9" s="33"/>
      <c r="R9" s="7">
        <v>0</v>
      </c>
      <c r="S9" s="34"/>
      <c r="T9" s="16"/>
      <c r="U9" s="5"/>
    </row>
    <row r="10" spans="1:21" ht="12.75">
      <c r="A10" s="4">
        <v>5</v>
      </c>
      <c r="B10" s="5" t="s">
        <v>35</v>
      </c>
      <c r="C10" s="62">
        <v>48509</v>
      </c>
      <c r="D10" s="75">
        <f t="shared" si="1"/>
        <v>0.48509</v>
      </c>
      <c r="E10" s="7">
        <v>1210</v>
      </c>
      <c r="F10" s="7"/>
      <c r="G10" s="8">
        <v>2.5</v>
      </c>
      <c r="H10" s="8">
        <v>0.33</v>
      </c>
      <c r="I10" s="8">
        <v>2042</v>
      </c>
      <c r="J10" s="77">
        <f t="shared" si="0"/>
        <v>0.02042</v>
      </c>
      <c r="K10" s="75">
        <v>7254</v>
      </c>
      <c r="L10" s="75">
        <f t="shared" si="2"/>
        <v>0.07254</v>
      </c>
      <c r="M10" s="75">
        <v>3311</v>
      </c>
      <c r="N10" s="75">
        <f t="shared" si="3"/>
        <v>0.03311</v>
      </c>
      <c r="O10" s="103">
        <v>18116.72</v>
      </c>
      <c r="P10" s="102">
        <v>240</v>
      </c>
      <c r="Q10" s="33"/>
      <c r="R10" s="7">
        <v>568</v>
      </c>
      <c r="S10" s="34"/>
      <c r="T10" s="15"/>
      <c r="U10" s="5"/>
    </row>
    <row r="11" spans="1:21" ht="12.75">
      <c r="A11" s="4">
        <v>6</v>
      </c>
      <c r="B11" s="5" t="s">
        <v>6</v>
      </c>
      <c r="C11" s="62">
        <v>4086</v>
      </c>
      <c r="D11" s="75">
        <f t="shared" si="1"/>
        <v>0.04086</v>
      </c>
      <c r="E11" s="7"/>
      <c r="F11" s="7"/>
      <c r="G11" s="8"/>
      <c r="H11" s="8"/>
      <c r="I11" s="8">
        <v>707</v>
      </c>
      <c r="J11" s="77">
        <f t="shared" si="0"/>
        <v>0.00707</v>
      </c>
      <c r="K11" s="75">
        <v>393</v>
      </c>
      <c r="L11" s="75">
        <f t="shared" si="2"/>
        <v>0.00393</v>
      </c>
      <c r="M11" s="75">
        <v>1093</v>
      </c>
      <c r="N11" s="75">
        <f t="shared" si="3"/>
        <v>0.01093</v>
      </c>
      <c r="O11" s="103">
        <v>1.72</v>
      </c>
      <c r="P11" s="102">
        <v>15</v>
      </c>
      <c r="Q11" s="33">
        <v>193.8</v>
      </c>
      <c r="R11" s="7">
        <v>0</v>
      </c>
      <c r="S11" s="34">
        <v>19</v>
      </c>
      <c r="T11" s="15"/>
      <c r="U11" s="5"/>
    </row>
    <row r="12" spans="1:21" ht="12.75">
      <c r="A12" s="4">
        <v>7</v>
      </c>
      <c r="B12" s="5" t="s">
        <v>7</v>
      </c>
      <c r="C12" s="62">
        <v>428559</v>
      </c>
      <c r="D12" s="75">
        <f t="shared" si="1"/>
        <v>4.28559</v>
      </c>
      <c r="E12" s="7">
        <v>20080</v>
      </c>
      <c r="F12" s="7">
        <v>1450</v>
      </c>
      <c r="G12" s="8"/>
      <c r="H12" s="8">
        <v>14.638</v>
      </c>
      <c r="I12" s="8">
        <v>2004</v>
      </c>
      <c r="J12" s="77">
        <f t="shared" si="0"/>
        <v>0.02004</v>
      </c>
      <c r="K12" s="75">
        <v>9253</v>
      </c>
      <c r="L12" s="75">
        <f t="shared" si="2"/>
        <v>0.09253</v>
      </c>
      <c r="M12" s="75">
        <v>31603</v>
      </c>
      <c r="N12" s="75">
        <f t="shared" si="3"/>
        <v>0.31603</v>
      </c>
      <c r="O12" s="103">
        <v>9512.6</v>
      </c>
      <c r="P12" s="102">
        <v>85</v>
      </c>
      <c r="Q12" s="33">
        <v>20</v>
      </c>
      <c r="R12" s="7">
        <v>38</v>
      </c>
      <c r="S12" s="34"/>
      <c r="T12" s="14"/>
      <c r="U12" s="8"/>
    </row>
    <row r="13" spans="1:21" ht="12.75">
      <c r="A13" s="4">
        <v>8</v>
      </c>
      <c r="B13" s="5" t="s">
        <v>8</v>
      </c>
      <c r="C13" s="62">
        <v>59800</v>
      </c>
      <c r="D13" s="75">
        <f t="shared" si="1"/>
        <v>0.598</v>
      </c>
      <c r="E13" s="7">
        <v>2503</v>
      </c>
      <c r="F13" s="7"/>
      <c r="G13" s="8">
        <v>43.16</v>
      </c>
      <c r="H13" s="8">
        <v>4</v>
      </c>
      <c r="I13" s="8">
        <v>22018</v>
      </c>
      <c r="J13" s="77">
        <f t="shared" si="0"/>
        <v>0.22018</v>
      </c>
      <c r="K13" s="75">
        <v>57766</v>
      </c>
      <c r="L13" s="75">
        <f t="shared" si="2"/>
        <v>0.57766</v>
      </c>
      <c r="M13" s="75">
        <v>93853</v>
      </c>
      <c r="N13" s="75">
        <f t="shared" si="3"/>
        <v>0.93853</v>
      </c>
      <c r="O13" s="103">
        <v>1024.25</v>
      </c>
      <c r="P13" s="102">
        <v>469</v>
      </c>
      <c r="Q13" s="33">
        <v>10</v>
      </c>
      <c r="R13" s="7">
        <v>0</v>
      </c>
      <c r="S13" s="34">
        <v>286</v>
      </c>
      <c r="T13" s="15"/>
      <c r="U13" s="5"/>
    </row>
    <row r="14" spans="1:21" ht="12.75">
      <c r="A14" s="4">
        <v>9</v>
      </c>
      <c r="B14" s="5" t="s">
        <v>9</v>
      </c>
      <c r="C14" s="62">
        <v>47250</v>
      </c>
      <c r="D14" s="75">
        <f t="shared" si="1"/>
        <v>0.4725</v>
      </c>
      <c r="E14" s="7"/>
      <c r="F14" s="7"/>
      <c r="G14" s="8">
        <v>7.2</v>
      </c>
      <c r="H14" s="8">
        <v>1</v>
      </c>
      <c r="I14" s="8">
        <v>24058</v>
      </c>
      <c r="J14" s="77">
        <f t="shared" si="0"/>
        <v>0.24058</v>
      </c>
      <c r="K14" s="75">
        <v>22599</v>
      </c>
      <c r="L14" s="75">
        <f t="shared" si="2"/>
        <v>0.22599</v>
      </c>
      <c r="M14" s="75">
        <v>33909</v>
      </c>
      <c r="N14" s="75">
        <f t="shared" si="3"/>
        <v>0.33909</v>
      </c>
      <c r="O14" s="103">
        <v>1208.5</v>
      </c>
      <c r="P14" s="102">
        <v>6</v>
      </c>
      <c r="Q14" s="33"/>
      <c r="R14" s="7">
        <v>21</v>
      </c>
      <c r="S14" s="34"/>
      <c r="T14" s="15"/>
      <c r="U14" s="5"/>
    </row>
    <row r="15" spans="1:21" ht="12.75">
      <c r="A15" s="4">
        <v>10</v>
      </c>
      <c r="B15" s="5" t="s">
        <v>10</v>
      </c>
      <c r="C15" s="62">
        <v>3033</v>
      </c>
      <c r="D15" s="75">
        <f t="shared" si="1"/>
        <v>0.03033</v>
      </c>
      <c r="E15" s="7">
        <v>200</v>
      </c>
      <c r="F15" s="7"/>
      <c r="G15" s="8"/>
      <c r="H15" s="8"/>
      <c r="I15" s="8">
        <v>5806</v>
      </c>
      <c r="J15" s="77">
        <f t="shared" si="0"/>
        <v>0.05806</v>
      </c>
      <c r="K15" s="75">
        <v>84367</v>
      </c>
      <c r="L15" s="75">
        <f t="shared" si="2"/>
        <v>0.84367</v>
      </c>
      <c r="M15" s="75">
        <v>59209</v>
      </c>
      <c r="N15" s="75">
        <f t="shared" si="3"/>
        <v>0.59209</v>
      </c>
      <c r="O15" s="103">
        <v>4288.85</v>
      </c>
      <c r="P15" s="102">
        <v>39</v>
      </c>
      <c r="Q15" s="33">
        <v>46.4</v>
      </c>
      <c r="R15" s="7">
        <v>334</v>
      </c>
      <c r="S15" s="34">
        <v>15</v>
      </c>
      <c r="T15" s="15"/>
      <c r="U15" s="5"/>
    </row>
    <row r="16" spans="1:21" ht="12.75">
      <c r="A16" s="4">
        <v>11</v>
      </c>
      <c r="B16" s="5" t="s">
        <v>36</v>
      </c>
      <c r="C16" s="62">
        <v>7237</v>
      </c>
      <c r="D16" s="75">
        <f t="shared" si="1"/>
        <v>0.07237</v>
      </c>
      <c r="E16" s="7">
        <v>500</v>
      </c>
      <c r="F16" s="7"/>
      <c r="G16" s="8">
        <v>1.2</v>
      </c>
      <c r="H16" s="8"/>
      <c r="I16" s="8">
        <v>620</v>
      </c>
      <c r="J16" s="77">
        <f t="shared" si="0"/>
        <v>0.0062</v>
      </c>
      <c r="K16" s="75">
        <v>11122</v>
      </c>
      <c r="L16" s="75">
        <f t="shared" si="2"/>
        <v>0.11122</v>
      </c>
      <c r="M16" s="75">
        <v>23374</v>
      </c>
      <c r="N16" s="75">
        <f t="shared" si="3"/>
        <v>0.23374</v>
      </c>
      <c r="O16" s="103">
        <v>480.9</v>
      </c>
      <c r="P16" s="102">
        <v>0</v>
      </c>
      <c r="Q16" s="33"/>
      <c r="R16" s="7">
        <v>493</v>
      </c>
      <c r="S16" s="34"/>
      <c r="T16" s="15"/>
      <c r="U16" s="5"/>
    </row>
    <row r="17" spans="1:21" ht="12.75">
      <c r="A17" s="4">
        <v>12</v>
      </c>
      <c r="B17" s="5" t="s">
        <v>11</v>
      </c>
      <c r="C17" s="62">
        <v>468771</v>
      </c>
      <c r="D17" s="75">
        <f t="shared" si="1"/>
        <v>4.68771</v>
      </c>
      <c r="E17" s="7">
        <v>6297</v>
      </c>
      <c r="F17" s="7">
        <v>1150</v>
      </c>
      <c r="G17" s="8">
        <v>15.2</v>
      </c>
      <c r="H17" s="8">
        <v>9.638</v>
      </c>
      <c r="I17" s="8">
        <v>2694</v>
      </c>
      <c r="J17" s="77">
        <f t="shared" si="0"/>
        <v>0.02694</v>
      </c>
      <c r="K17" s="75">
        <v>53100</v>
      </c>
      <c r="L17" s="75">
        <f t="shared" si="2"/>
        <v>0.531</v>
      </c>
      <c r="M17" s="75">
        <v>7334</v>
      </c>
      <c r="N17" s="75">
        <f t="shared" si="3"/>
        <v>0.07334</v>
      </c>
      <c r="O17" s="103">
        <v>1596.41</v>
      </c>
      <c r="P17" s="102">
        <v>551</v>
      </c>
      <c r="Q17" s="33">
        <v>39.2</v>
      </c>
      <c r="R17" s="7">
        <v>16</v>
      </c>
      <c r="S17" s="34">
        <v>14</v>
      </c>
      <c r="T17" s="14"/>
      <c r="U17" s="8"/>
    </row>
    <row r="18" spans="1:21" ht="12.75">
      <c r="A18" s="4">
        <v>13</v>
      </c>
      <c r="B18" s="5" t="s">
        <v>12</v>
      </c>
      <c r="C18" s="62">
        <v>140524</v>
      </c>
      <c r="D18" s="75">
        <f t="shared" si="1"/>
        <v>1.40524</v>
      </c>
      <c r="E18" s="7"/>
      <c r="F18" s="7"/>
      <c r="G18" s="8">
        <v>0.72</v>
      </c>
      <c r="H18" s="8"/>
      <c r="I18" s="8">
        <v>1735</v>
      </c>
      <c r="J18" s="77">
        <f t="shared" si="0"/>
        <v>0.01735</v>
      </c>
      <c r="K18" s="75">
        <v>33964</v>
      </c>
      <c r="L18" s="75">
        <f t="shared" si="2"/>
        <v>0.33964</v>
      </c>
      <c r="M18" s="75">
        <v>54367</v>
      </c>
      <c r="N18" s="75">
        <f t="shared" si="3"/>
        <v>0.54367</v>
      </c>
      <c r="O18" s="103">
        <v>6714.39</v>
      </c>
      <c r="P18" s="102">
        <v>810</v>
      </c>
      <c r="Q18" s="33">
        <v>8</v>
      </c>
      <c r="R18" s="7">
        <v>0</v>
      </c>
      <c r="S18" s="34">
        <v>607</v>
      </c>
      <c r="T18" s="15"/>
      <c r="U18" s="5"/>
    </row>
    <row r="19" spans="1:21" ht="12.75">
      <c r="A19" s="4">
        <v>14</v>
      </c>
      <c r="B19" s="5" t="s">
        <v>40</v>
      </c>
      <c r="C19" s="62">
        <v>345362</v>
      </c>
      <c r="D19" s="75">
        <f t="shared" si="1"/>
        <v>3.45362</v>
      </c>
      <c r="E19" s="7">
        <v>9497</v>
      </c>
      <c r="F19" s="7">
        <v>761</v>
      </c>
      <c r="G19" s="8">
        <v>12.35</v>
      </c>
      <c r="H19" s="8">
        <v>0.476</v>
      </c>
      <c r="I19" s="8">
        <v>9198</v>
      </c>
      <c r="J19" s="77">
        <f t="shared" si="0"/>
        <v>0.09198</v>
      </c>
      <c r="K19" s="75">
        <v>4195</v>
      </c>
      <c r="L19" s="75">
        <f t="shared" si="2"/>
        <v>0.04195</v>
      </c>
      <c r="M19" s="75">
        <v>9444</v>
      </c>
      <c r="N19" s="75">
        <f t="shared" si="3"/>
        <v>0.09444</v>
      </c>
      <c r="O19" s="103">
        <v>1983</v>
      </c>
      <c r="P19" s="102">
        <v>87</v>
      </c>
      <c r="Q19" s="33">
        <v>24</v>
      </c>
      <c r="R19" s="7">
        <v>577</v>
      </c>
      <c r="S19" s="34"/>
      <c r="T19" s="14"/>
      <c r="U19" s="8"/>
    </row>
    <row r="20" spans="1:21" ht="12.75">
      <c r="A20" s="4">
        <v>15</v>
      </c>
      <c r="B20" s="5" t="s">
        <v>34</v>
      </c>
      <c r="C20" s="62">
        <v>855579</v>
      </c>
      <c r="D20" s="75">
        <f t="shared" si="1"/>
        <v>8.55579</v>
      </c>
      <c r="E20" s="7">
        <v>7150</v>
      </c>
      <c r="F20" s="7"/>
      <c r="G20" s="8">
        <v>16.4</v>
      </c>
      <c r="H20" s="8">
        <v>22.054</v>
      </c>
      <c r="I20" s="8">
        <v>8420</v>
      </c>
      <c r="J20" s="77">
        <f t="shared" si="0"/>
        <v>0.0842</v>
      </c>
      <c r="K20" s="75">
        <v>4887</v>
      </c>
      <c r="L20" s="75">
        <f t="shared" si="2"/>
        <v>0.04887</v>
      </c>
      <c r="M20" s="75">
        <v>68683</v>
      </c>
      <c r="N20" s="75">
        <f t="shared" si="3"/>
        <v>0.68683</v>
      </c>
      <c r="O20" s="103">
        <v>943.7</v>
      </c>
      <c r="P20" s="102">
        <v>239</v>
      </c>
      <c r="Q20" s="33">
        <v>1430.2</v>
      </c>
      <c r="R20" s="7">
        <v>340</v>
      </c>
      <c r="S20" s="34"/>
      <c r="T20" s="14"/>
      <c r="U20" s="8"/>
    </row>
    <row r="21" spans="1:24" ht="12.75">
      <c r="A21" s="4">
        <v>16</v>
      </c>
      <c r="B21" s="5" t="s">
        <v>13</v>
      </c>
      <c r="C21" s="62">
        <v>2128</v>
      </c>
      <c r="D21" s="75">
        <f t="shared" si="1"/>
        <v>0.02128</v>
      </c>
      <c r="E21" s="7"/>
      <c r="F21" s="7"/>
      <c r="G21" s="8"/>
      <c r="H21" s="8"/>
      <c r="I21" s="8">
        <v>928</v>
      </c>
      <c r="J21" s="77">
        <f t="shared" si="0"/>
        <v>0.00928</v>
      </c>
      <c r="K21" s="75">
        <v>4141</v>
      </c>
      <c r="L21" s="75">
        <f t="shared" si="2"/>
        <v>0.04141</v>
      </c>
      <c r="M21" s="75">
        <v>4787</v>
      </c>
      <c r="N21" s="75">
        <f t="shared" si="3"/>
        <v>0.04787</v>
      </c>
      <c r="O21" s="103">
        <v>456</v>
      </c>
      <c r="P21" s="102">
        <v>40</v>
      </c>
      <c r="Q21" s="33">
        <v>140</v>
      </c>
      <c r="R21" s="7">
        <v>237</v>
      </c>
      <c r="S21" s="34">
        <v>3</v>
      </c>
      <c r="T21" s="15"/>
      <c r="U21" s="5"/>
      <c r="X21" s="21"/>
    </row>
    <row r="22" spans="1:21" ht="12.75">
      <c r="A22" s="4">
        <v>17</v>
      </c>
      <c r="B22" s="5" t="s">
        <v>14</v>
      </c>
      <c r="C22" s="62">
        <v>10046</v>
      </c>
      <c r="D22" s="75">
        <f t="shared" si="1"/>
        <v>0.10046</v>
      </c>
      <c r="E22" s="7">
        <v>250</v>
      </c>
      <c r="F22" s="7"/>
      <c r="G22" s="8">
        <v>13.8</v>
      </c>
      <c r="H22" s="8"/>
      <c r="I22" s="8">
        <v>1273</v>
      </c>
      <c r="J22" s="77">
        <f t="shared" si="0"/>
        <v>0.01273</v>
      </c>
      <c r="K22" s="75">
        <v>7840</v>
      </c>
      <c r="L22" s="75">
        <f t="shared" si="2"/>
        <v>0.0784</v>
      </c>
      <c r="M22" s="75">
        <v>24875</v>
      </c>
      <c r="N22" s="75">
        <f t="shared" si="3"/>
        <v>0.24875</v>
      </c>
      <c r="O22" s="103">
        <v>323.5</v>
      </c>
      <c r="P22" s="102">
        <v>19</v>
      </c>
      <c r="Q22" s="33">
        <v>191.5</v>
      </c>
      <c r="R22" s="7">
        <v>149</v>
      </c>
      <c r="S22" s="34"/>
      <c r="T22" s="15"/>
      <c r="U22" s="5"/>
    </row>
    <row r="23" spans="1:21" ht="12.75">
      <c r="A23" s="4">
        <v>18</v>
      </c>
      <c r="B23" s="5" t="s">
        <v>15</v>
      </c>
      <c r="C23" s="62">
        <v>4770</v>
      </c>
      <c r="D23" s="75">
        <f t="shared" si="1"/>
        <v>0.0477</v>
      </c>
      <c r="E23" s="7"/>
      <c r="F23" s="7">
        <v>250</v>
      </c>
      <c r="G23" s="8"/>
      <c r="H23" s="8"/>
      <c r="I23" s="8">
        <v>431</v>
      </c>
      <c r="J23" s="77">
        <f t="shared" si="0"/>
        <v>0.00431</v>
      </c>
      <c r="K23" s="75">
        <v>6801</v>
      </c>
      <c r="L23" s="75">
        <f t="shared" si="2"/>
        <v>0.06801</v>
      </c>
      <c r="M23" s="75">
        <v>9589</v>
      </c>
      <c r="N23" s="75">
        <f t="shared" si="3"/>
        <v>0.09589</v>
      </c>
      <c r="O23" s="103">
        <v>290</v>
      </c>
      <c r="P23" s="102">
        <v>37</v>
      </c>
      <c r="Q23" s="33"/>
      <c r="R23" s="7">
        <v>20</v>
      </c>
      <c r="S23" s="34"/>
      <c r="T23" s="15"/>
      <c r="U23" s="5"/>
    </row>
    <row r="24" spans="1:21" ht="12.75">
      <c r="A24" s="4">
        <v>19</v>
      </c>
      <c r="B24" s="5" t="s">
        <v>16</v>
      </c>
      <c r="C24" s="62">
        <v>7602</v>
      </c>
      <c r="D24" s="75">
        <f t="shared" si="1"/>
        <v>0.07602</v>
      </c>
      <c r="E24" s="7"/>
      <c r="F24" s="7">
        <v>2100</v>
      </c>
      <c r="G24" s="8"/>
      <c r="H24" s="8"/>
      <c r="I24" s="8">
        <v>271</v>
      </c>
      <c r="J24" s="77">
        <f t="shared" si="0"/>
        <v>0.00271</v>
      </c>
      <c r="K24" s="75">
        <v>1045</v>
      </c>
      <c r="L24" s="75">
        <f t="shared" si="2"/>
        <v>0.01045</v>
      </c>
      <c r="M24" s="75">
        <v>6766</v>
      </c>
      <c r="N24" s="75">
        <f t="shared" si="3"/>
        <v>0.06766</v>
      </c>
      <c r="O24" s="103">
        <v>1050</v>
      </c>
      <c r="P24" s="102">
        <v>3</v>
      </c>
      <c r="Q24" s="33"/>
      <c r="R24" s="7">
        <v>11</v>
      </c>
      <c r="S24" s="34"/>
      <c r="T24" s="17"/>
      <c r="U24" s="5"/>
    </row>
    <row r="25" spans="1:21" ht="12.75">
      <c r="A25" s="4">
        <v>20</v>
      </c>
      <c r="B25" s="5" t="s">
        <v>17</v>
      </c>
      <c r="C25" s="62">
        <v>261830</v>
      </c>
      <c r="D25" s="75">
        <f t="shared" si="1"/>
        <v>2.6183</v>
      </c>
      <c r="E25" s="7">
        <v>270</v>
      </c>
      <c r="F25" s="7"/>
      <c r="G25" s="8">
        <v>2.94</v>
      </c>
      <c r="H25" s="8">
        <v>0.02</v>
      </c>
      <c r="I25" s="8">
        <v>5834</v>
      </c>
      <c r="J25" s="77">
        <f t="shared" si="0"/>
        <v>0.05834</v>
      </c>
      <c r="K25" s="75">
        <v>5381</v>
      </c>
      <c r="L25" s="75">
        <f t="shared" si="2"/>
        <v>0.05381</v>
      </c>
      <c r="M25" s="75">
        <v>9882</v>
      </c>
      <c r="N25" s="75">
        <f t="shared" si="3"/>
        <v>0.09882</v>
      </c>
      <c r="O25" s="103">
        <v>84.515</v>
      </c>
      <c r="P25" s="102">
        <v>56</v>
      </c>
      <c r="Q25" s="33"/>
      <c r="R25" s="7">
        <v>1495</v>
      </c>
      <c r="S25" s="34">
        <v>14</v>
      </c>
      <c r="T25" s="15"/>
      <c r="U25" s="5"/>
    </row>
    <row r="26" spans="1:21" ht="12.75">
      <c r="A26" s="4">
        <v>21</v>
      </c>
      <c r="B26" s="5" t="s">
        <v>18</v>
      </c>
      <c r="C26" s="62">
        <v>163489</v>
      </c>
      <c r="D26" s="75">
        <f t="shared" si="1"/>
        <v>1.63489</v>
      </c>
      <c r="E26" s="7"/>
      <c r="F26" s="7"/>
      <c r="G26" s="8">
        <v>115.85</v>
      </c>
      <c r="H26" s="8">
        <v>5.98</v>
      </c>
      <c r="I26" s="8">
        <v>5354</v>
      </c>
      <c r="J26" s="77">
        <f t="shared" si="0"/>
        <v>0.05354</v>
      </c>
      <c r="K26" s="75">
        <v>8632</v>
      </c>
      <c r="L26" s="75">
        <f t="shared" si="2"/>
        <v>0.08632</v>
      </c>
      <c r="M26" s="75">
        <v>17495</v>
      </c>
      <c r="N26" s="75">
        <f t="shared" si="3"/>
        <v>0.17495</v>
      </c>
      <c r="O26" s="103">
        <v>1058</v>
      </c>
      <c r="P26" s="102">
        <v>1857</v>
      </c>
      <c r="Q26" s="33">
        <v>50</v>
      </c>
      <c r="R26" s="7">
        <v>0</v>
      </c>
      <c r="S26" s="34"/>
      <c r="T26" s="14"/>
      <c r="U26" s="8"/>
    </row>
    <row r="27" spans="1:21" ht="12.75">
      <c r="A27" s="4">
        <v>22</v>
      </c>
      <c r="B27" s="5" t="s">
        <v>19</v>
      </c>
      <c r="C27" s="62">
        <v>69047</v>
      </c>
      <c r="D27" s="75">
        <f t="shared" si="1"/>
        <v>0.69047</v>
      </c>
      <c r="E27" s="7">
        <v>2431</v>
      </c>
      <c r="F27" s="7">
        <v>33</v>
      </c>
      <c r="G27" s="8">
        <v>2</v>
      </c>
      <c r="H27" s="8">
        <v>3.7</v>
      </c>
      <c r="I27" s="8">
        <v>6852</v>
      </c>
      <c r="J27" s="77">
        <f t="shared" si="0"/>
        <v>0.06852</v>
      </c>
      <c r="K27" s="75">
        <v>144588</v>
      </c>
      <c r="L27" s="75">
        <f t="shared" si="2"/>
        <v>1.44588</v>
      </c>
      <c r="M27" s="75">
        <v>4716</v>
      </c>
      <c r="N27" s="75">
        <f t="shared" si="3"/>
        <v>0.04716</v>
      </c>
      <c r="O27" s="103">
        <v>8625</v>
      </c>
      <c r="P27" s="102">
        <v>11603</v>
      </c>
      <c r="Q27" s="33">
        <v>14</v>
      </c>
      <c r="R27" s="7">
        <v>292</v>
      </c>
      <c r="S27" s="34">
        <v>90</v>
      </c>
      <c r="T27" s="15"/>
      <c r="U27" s="5"/>
    </row>
    <row r="28" spans="1:21" ht="12.75">
      <c r="A28" s="4">
        <v>23</v>
      </c>
      <c r="B28" s="5" t="s">
        <v>20</v>
      </c>
      <c r="C28" s="62">
        <v>8744</v>
      </c>
      <c r="D28" s="75">
        <f t="shared" si="1"/>
        <v>0.08744</v>
      </c>
      <c r="E28" s="7"/>
      <c r="F28" s="7"/>
      <c r="G28" s="8"/>
      <c r="H28" s="8"/>
      <c r="I28" s="8">
        <v>504</v>
      </c>
      <c r="J28" s="77">
        <f t="shared" si="0"/>
        <v>0.00504</v>
      </c>
      <c r="K28" s="75">
        <v>15059</v>
      </c>
      <c r="L28" s="75">
        <f t="shared" si="2"/>
        <v>0.15059</v>
      </c>
      <c r="M28" s="75">
        <v>23300</v>
      </c>
      <c r="N28" s="75">
        <f t="shared" si="3"/>
        <v>0.233</v>
      </c>
      <c r="O28" s="103">
        <v>795</v>
      </c>
      <c r="P28" s="102">
        <v>0</v>
      </c>
      <c r="Q28" s="33">
        <v>15.5</v>
      </c>
      <c r="R28" s="7">
        <v>0</v>
      </c>
      <c r="S28" s="34">
        <v>13</v>
      </c>
      <c r="T28" s="15"/>
      <c r="U28" s="5"/>
    </row>
    <row r="29" spans="1:21" ht="12.75">
      <c r="A29" s="4">
        <v>24</v>
      </c>
      <c r="B29" s="5" t="s">
        <v>21</v>
      </c>
      <c r="C29" s="62">
        <v>221417</v>
      </c>
      <c r="D29" s="75">
        <f t="shared" si="1"/>
        <v>2.21417</v>
      </c>
      <c r="E29" s="7">
        <v>14090</v>
      </c>
      <c r="F29" s="7">
        <v>2172</v>
      </c>
      <c r="G29" s="8">
        <v>22.05</v>
      </c>
      <c r="H29" s="8">
        <v>13.102</v>
      </c>
      <c r="I29" s="8">
        <v>25150</v>
      </c>
      <c r="J29" s="77">
        <f t="shared" si="0"/>
        <v>0.2515</v>
      </c>
      <c r="K29" s="75">
        <v>79452</v>
      </c>
      <c r="L29" s="75">
        <f t="shared" si="2"/>
        <v>0.79452</v>
      </c>
      <c r="M29" s="75">
        <v>16818</v>
      </c>
      <c r="N29" s="75">
        <f t="shared" si="3"/>
        <v>0.16818</v>
      </c>
      <c r="O29" s="103">
        <v>4079.6</v>
      </c>
      <c r="P29" s="102">
        <v>829</v>
      </c>
      <c r="Q29" s="33">
        <v>24.5</v>
      </c>
      <c r="R29" s="7">
        <v>0</v>
      </c>
      <c r="S29" s="34">
        <v>131</v>
      </c>
      <c r="T29" s="14"/>
      <c r="U29" s="8"/>
    </row>
    <row r="30" spans="1:21" ht="12.75">
      <c r="A30" s="4">
        <v>25</v>
      </c>
      <c r="B30" s="5" t="s">
        <v>69</v>
      </c>
      <c r="C30" s="62"/>
      <c r="D30" s="75"/>
      <c r="E30" s="7"/>
      <c r="F30" s="7"/>
      <c r="G30" s="8"/>
      <c r="H30" s="8"/>
      <c r="I30" s="8">
        <v>0</v>
      </c>
      <c r="J30" s="77">
        <f t="shared" si="0"/>
        <v>0</v>
      </c>
      <c r="K30" s="75">
        <v>0</v>
      </c>
      <c r="L30" s="75">
        <f t="shared" si="2"/>
        <v>0</v>
      </c>
      <c r="M30" s="75">
        <v>0</v>
      </c>
      <c r="N30" s="75">
        <f t="shared" si="3"/>
        <v>0</v>
      </c>
      <c r="O30" s="103">
        <v>0</v>
      </c>
      <c r="P30" s="102">
        <v>0</v>
      </c>
      <c r="Q30" s="33"/>
      <c r="R30" s="7"/>
      <c r="S30" s="34"/>
      <c r="T30" s="14"/>
      <c r="U30" s="8"/>
    </row>
    <row r="31" spans="1:21" ht="12.75">
      <c r="A31" s="4">
        <v>26</v>
      </c>
      <c r="B31" s="5" t="s">
        <v>22</v>
      </c>
      <c r="C31" s="62">
        <v>3328</v>
      </c>
      <c r="D31" s="75">
        <f t="shared" si="1"/>
        <v>0.03328</v>
      </c>
      <c r="E31" s="7"/>
      <c r="F31" s="7">
        <v>1050</v>
      </c>
      <c r="G31" s="8"/>
      <c r="H31" s="8"/>
      <c r="I31" s="8">
        <v>1199</v>
      </c>
      <c r="J31" s="77">
        <f t="shared" si="0"/>
        <v>0.01199</v>
      </c>
      <c r="K31" s="75">
        <v>32723</v>
      </c>
      <c r="L31" s="75">
        <f t="shared" si="2"/>
        <v>0.32723</v>
      </c>
      <c r="M31" s="75">
        <v>64282</v>
      </c>
      <c r="N31" s="75">
        <f t="shared" si="3"/>
        <v>0.64282</v>
      </c>
      <c r="O31" s="103">
        <v>365</v>
      </c>
      <c r="P31" s="102">
        <v>151</v>
      </c>
      <c r="Q31" s="33">
        <v>2</v>
      </c>
      <c r="R31" s="7">
        <v>60</v>
      </c>
      <c r="S31" s="34">
        <v>782</v>
      </c>
      <c r="T31" s="15"/>
      <c r="U31" s="5"/>
    </row>
    <row r="32" spans="1:21" ht="12.75">
      <c r="A32" s="4">
        <v>27</v>
      </c>
      <c r="B32" s="5" t="s">
        <v>41</v>
      </c>
      <c r="C32" s="62">
        <v>437202</v>
      </c>
      <c r="D32" s="75">
        <f t="shared" si="1"/>
        <v>4.37202</v>
      </c>
      <c r="E32" s="7">
        <v>22790</v>
      </c>
      <c r="F32" s="7">
        <v>912</v>
      </c>
      <c r="G32" s="8">
        <v>150.86</v>
      </c>
      <c r="H32" s="8">
        <v>46.175</v>
      </c>
      <c r="I32" s="8">
        <v>176337</v>
      </c>
      <c r="J32" s="77">
        <f t="shared" si="0"/>
        <v>1.76337</v>
      </c>
      <c r="K32" s="75">
        <v>267157</v>
      </c>
      <c r="L32" s="75">
        <f t="shared" si="2"/>
        <v>2.67157</v>
      </c>
      <c r="M32" s="75">
        <v>62015</v>
      </c>
      <c r="N32" s="75">
        <f t="shared" si="3"/>
        <v>0.62015</v>
      </c>
      <c r="O32" s="103">
        <v>4278.46</v>
      </c>
      <c r="P32" s="102">
        <v>1348</v>
      </c>
      <c r="Q32" s="33"/>
      <c r="R32" s="7">
        <v>113</v>
      </c>
      <c r="S32" s="34">
        <v>222</v>
      </c>
      <c r="T32" s="14"/>
      <c r="U32" s="8"/>
    </row>
    <row r="33" spans="1:21" ht="12.75">
      <c r="A33" s="4">
        <v>28</v>
      </c>
      <c r="B33" s="5" t="s">
        <v>52</v>
      </c>
      <c r="C33" s="62">
        <v>17337</v>
      </c>
      <c r="D33" s="75">
        <f t="shared" si="1"/>
        <v>0.17337</v>
      </c>
      <c r="E33" s="7">
        <v>2150</v>
      </c>
      <c r="F33" s="7"/>
      <c r="G33" s="8">
        <v>47.5</v>
      </c>
      <c r="H33" s="8">
        <v>4.02</v>
      </c>
      <c r="I33" s="8">
        <v>8568</v>
      </c>
      <c r="J33" s="77">
        <f t="shared" si="0"/>
        <v>0.08568</v>
      </c>
      <c r="K33" s="75">
        <v>91402</v>
      </c>
      <c r="L33" s="75">
        <f t="shared" si="2"/>
        <v>0.91402</v>
      </c>
      <c r="M33" s="75">
        <v>84023</v>
      </c>
      <c r="N33" s="75">
        <f t="shared" si="3"/>
        <v>0.84023</v>
      </c>
      <c r="O33" s="103">
        <v>280.03</v>
      </c>
      <c r="P33" s="102">
        <v>26</v>
      </c>
      <c r="Q33" s="33">
        <v>24</v>
      </c>
      <c r="R33" s="7">
        <v>476</v>
      </c>
      <c r="S33" s="35">
        <v>118</v>
      </c>
      <c r="T33" s="14"/>
      <c r="U33" s="8"/>
    </row>
    <row r="34" spans="1:21" ht="12.75">
      <c r="A34" s="4">
        <v>29</v>
      </c>
      <c r="B34" s="5" t="s">
        <v>33</v>
      </c>
      <c r="C34" s="62">
        <v>366018</v>
      </c>
      <c r="D34" s="75">
        <f t="shared" si="1"/>
        <v>3.66018</v>
      </c>
      <c r="E34" s="7">
        <v>24718</v>
      </c>
      <c r="F34" s="7">
        <v>1450</v>
      </c>
      <c r="G34" s="8">
        <v>19.92</v>
      </c>
      <c r="H34" s="8">
        <v>1.166</v>
      </c>
      <c r="I34" s="8">
        <v>8726</v>
      </c>
      <c r="J34" s="77">
        <f t="shared" si="0"/>
        <v>0.08726</v>
      </c>
      <c r="K34" s="75">
        <v>146388</v>
      </c>
      <c r="L34" s="75">
        <f t="shared" si="2"/>
        <v>1.46388</v>
      </c>
      <c r="M34" s="75">
        <v>17662</v>
      </c>
      <c r="N34" s="75">
        <f t="shared" si="3"/>
        <v>0.17662</v>
      </c>
      <c r="O34" s="103">
        <v>889</v>
      </c>
      <c r="P34" s="102">
        <v>48</v>
      </c>
      <c r="Q34" s="33">
        <v>74</v>
      </c>
      <c r="R34" s="7">
        <v>1177</v>
      </c>
      <c r="S34" s="34">
        <v>2</v>
      </c>
      <c r="T34" s="17"/>
      <c r="U34" s="5"/>
    </row>
    <row r="35" spans="1:21" ht="12.75">
      <c r="A35" s="4">
        <v>30</v>
      </c>
      <c r="B35" s="5" t="s">
        <v>23</v>
      </c>
      <c r="C35" s="62">
        <v>137</v>
      </c>
      <c r="D35" s="75">
        <f t="shared" si="1"/>
        <v>0.00137</v>
      </c>
      <c r="E35" s="7"/>
      <c r="F35" s="7"/>
      <c r="G35" s="8"/>
      <c r="H35" s="8"/>
      <c r="I35" s="8">
        <v>390</v>
      </c>
      <c r="J35" s="77">
        <f t="shared" si="0"/>
        <v>0.0039</v>
      </c>
      <c r="K35" s="75">
        <v>468</v>
      </c>
      <c r="L35" s="75">
        <f t="shared" si="2"/>
        <v>0.00468</v>
      </c>
      <c r="M35" s="75">
        <v>6296</v>
      </c>
      <c r="N35" s="75">
        <f t="shared" si="3"/>
        <v>0.06296</v>
      </c>
      <c r="O35" s="103">
        <v>167</v>
      </c>
      <c r="P35" s="102">
        <v>5</v>
      </c>
      <c r="Q35" s="33"/>
      <c r="R35" s="7"/>
      <c r="S35" s="34"/>
      <c r="T35" s="15"/>
      <c r="U35" s="5"/>
    </row>
    <row r="36" spans="1:21" ht="12.75">
      <c r="A36" s="4">
        <v>31</v>
      </c>
      <c r="B36" s="5" t="s">
        <v>24</v>
      </c>
      <c r="C36" s="62">
        <v>97</v>
      </c>
      <c r="D36" s="75">
        <f t="shared" si="1"/>
        <v>0.00097</v>
      </c>
      <c r="E36" s="7"/>
      <c r="F36" s="7"/>
      <c r="G36" s="8"/>
      <c r="H36" s="8"/>
      <c r="I36" s="8">
        <v>898</v>
      </c>
      <c r="J36" s="77">
        <f t="shared" si="0"/>
        <v>0.00898</v>
      </c>
      <c r="K36" s="75">
        <v>275</v>
      </c>
      <c r="L36" s="75">
        <f t="shared" si="2"/>
        <v>0.00275</v>
      </c>
      <c r="M36" s="75">
        <v>1675</v>
      </c>
      <c r="N36" s="75">
        <f t="shared" si="3"/>
        <v>0.01675</v>
      </c>
      <c r="O36" s="103">
        <v>730</v>
      </c>
      <c r="P36" s="102">
        <v>12</v>
      </c>
      <c r="Q36" s="33"/>
      <c r="R36" s="7"/>
      <c r="S36" s="34"/>
      <c r="T36" s="15"/>
      <c r="U36" s="5"/>
    </row>
    <row r="37" spans="1:21" ht="12.75">
      <c r="A37" s="4">
        <v>32</v>
      </c>
      <c r="B37" s="5" t="s">
        <v>25</v>
      </c>
      <c r="C37" s="62">
        <v>169</v>
      </c>
      <c r="D37" s="75">
        <f t="shared" si="1"/>
        <v>0.00169</v>
      </c>
      <c r="E37" s="7"/>
      <c r="F37" s="7"/>
      <c r="G37" s="8"/>
      <c r="H37" s="8"/>
      <c r="I37" s="8">
        <v>0</v>
      </c>
      <c r="J37" s="77">
        <f t="shared" si="0"/>
        <v>0</v>
      </c>
      <c r="K37" s="75">
        <v>0</v>
      </c>
      <c r="L37" s="75">
        <f t="shared" si="2"/>
        <v>0</v>
      </c>
      <c r="M37" s="75">
        <v>0</v>
      </c>
      <c r="N37" s="75">
        <f t="shared" si="3"/>
        <v>0</v>
      </c>
      <c r="O37" s="103">
        <v>0</v>
      </c>
      <c r="P37" s="102">
        <v>0</v>
      </c>
      <c r="Q37" s="33"/>
      <c r="R37" s="7"/>
      <c r="S37" s="34"/>
      <c r="T37" s="15"/>
      <c r="U37" s="5"/>
    </row>
    <row r="38" spans="1:21" ht="12.75">
      <c r="A38" s="4">
        <v>33</v>
      </c>
      <c r="B38" s="5" t="s">
        <v>26</v>
      </c>
      <c r="C38" s="62"/>
      <c r="D38" s="75">
        <f t="shared" si="1"/>
        <v>0</v>
      </c>
      <c r="E38" s="7"/>
      <c r="F38" s="7"/>
      <c r="G38" s="8"/>
      <c r="H38" s="8"/>
      <c r="I38" s="8">
        <v>0</v>
      </c>
      <c r="J38" s="77">
        <f t="shared" si="0"/>
        <v>0</v>
      </c>
      <c r="K38" s="75">
        <v>0</v>
      </c>
      <c r="L38" s="75">
        <f t="shared" si="2"/>
        <v>0</v>
      </c>
      <c r="M38" s="75">
        <v>0</v>
      </c>
      <c r="N38" s="75">
        <f t="shared" si="3"/>
        <v>0</v>
      </c>
      <c r="O38" s="103">
        <v>0</v>
      </c>
      <c r="P38" s="102">
        <v>0</v>
      </c>
      <c r="Q38" s="33"/>
      <c r="R38" s="7"/>
      <c r="S38" s="34"/>
      <c r="T38" s="15"/>
      <c r="U38" s="5"/>
    </row>
    <row r="39" spans="1:21" ht="12.75">
      <c r="A39" s="4">
        <v>34</v>
      </c>
      <c r="B39" s="5" t="s">
        <v>27</v>
      </c>
      <c r="C39" s="62">
        <v>681</v>
      </c>
      <c r="D39" s="75">
        <f t="shared" si="1"/>
        <v>0.00681</v>
      </c>
      <c r="E39" s="7"/>
      <c r="F39" s="7"/>
      <c r="G39" s="8"/>
      <c r="H39" s="8"/>
      <c r="I39" s="8">
        <v>301</v>
      </c>
      <c r="J39" s="77">
        <f t="shared" si="0"/>
        <v>0.00301</v>
      </c>
      <c r="K39" s="75">
        <v>0</v>
      </c>
      <c r="L39" s="75">
        <f t="shared" si="2"/>
        <v>0</v>
      </c>
      <c r="M39" s="75">
        <v>4807</v>
      </c>
      <c r="N39" s="75">
        <f t="shared" si="3"/>
        <v>0.04807</v>
      </c>
      <c r="O39" s="103">
        <v>332</v>
      </c>
      <c r="P39" s="102">
        <v>90</v>
      </c>
      <c r="Q39" s="33"/>
      <c r="R39" s="7"/>
      <c r="S39" s="34"/>
      <c r="T39" s="15"/>
      <c r="U39" s="5"/>
    </row>
    <row r="40" spans="1:21" ht="12.75">
      <c r="A40" s="4">
        <v>35</v>
      </c>
      <c r="B40" s="5" t="s">
        <v>28</v>
      </c>
      <c r="C40" s="62"/>
      <c r="D40" s="75">
        <f t="shared" si="1"/>
        <v>0</v>
      </c>
      <c r="E40" s="7"/>
      <c r="F40" s="7">
        <v>250</v>
      </c>
      <c r="G40" s="8"/>
      <c r="H40" s="8"/>
      <c r="I40" s="8">
        <v>1725</v>
      </c>
      <c r="J40" s="77">
        <f t="shared" si="0"/>
        <v>0.01725</v>
      </c>
      <c r="K40" s="75">
        <v>0</v>
      </c>
      <c r="L40" s="75">
        <f t="shared" si="2"/>
        <v>0</v>
      </c>
      <c r="M40" s="75">
        <v>5289</v>
      </c>
      <c r="N40" s="75">
        <f t="shared" si="3"/>
        <v>0.05289</v>
      </c>
      <c r="O40" s="103">
        <v>1090</v>
      </c>
      <c r="P40" s="102">
        <v>0</v>
      </c>
      <c r="Q40" s="33"/>
      <c r="R40" s="7"/>
      <c r="S40" s="34"/>
      <c r="T40" s="15"/>
      <c r="U40" s="5"/>
    </row>
    <row r="41" spans="1:21" ht="12.75">
      <c r="A41" s="4">
        <v>36</v>
      </c>
      <c r="B41" s="5" t="s">
        <v>67</v>
      </c>
      <c r="C41" s="62">
        <v>578</v>
      </c>
      <c r="D41" s="75">
        <f t="shared" si="1"/>
        <v>0.00578</v>
      </c>
      <c r="E41" s="7"/>
      <c r="F41" s="7"/>
      <c r="G41" s="8"/>
      <c r="H41" s="8"/>
      <c r="I41" s="8">
        <v>417</v>
      </c>
      <c r="J41" s="77">
        <f t="shared" si="0"/>
        <v>0.00417</v>
      </c>
      <c r="K41" s="75">
        <v>25</v>
      </c>
      <c r="L41" s="75">
        <f t="shared" si="2"/>
        <v>0.00025</v>
      </c>
      <c r="M41" s="75">
        <v>1637</v>
      </c>
      <c r="N41" s="75">
        <f t="shared" si="3"/>
        <v>0.01637</v>
      </c>
      <c r="O41" s="103">
        <v>0</v>
      </c>
      <c r="P41" s="102">
        <v>21</v>
      </c>
      <c r="Q41" s="33">
        <v>5</v>
      </c>
      <c r="R41" s="25"/>
      <c r="S41" s="25"/>
      <c r="T41" s="15"/>
      <c r="U41" s="5"/>
    </row>
    <row r="42" spans="1:21" ht="12.75">
      <c r="A42" s="4">
        <v>37</v>
      </c>
      <c r="B42" s="5" t="s">
        <v>49</v>
      </c>
      <c r="C42" s="62">
        <v>5170</v>
      </c>
      <c r="D42" s="75">
        <f t="shared" si="1"/>
        <v>0.0517</v>
      </c>
      <c r="E42" s="7"/>
      <c r="F42" s="7"/>
      <c r="G42" s="8"/>
      <c r="H42" s="8"/>
      <c r="I42" s="8">
        <v>9750</v>
      </c>
      <c r="J42" s="77">
        <f t="shared" si="0"/>
        <v>0.0975</v>
      </c>
      <c r="K42" s="75">
        <v>24047</v>
      </c>
      <c r="L42" s="75">
        <f t="shared" si="2"/>
        <v>0.24047</v>
      </c>
      <c r="M42" s="75">
        <v>125797</v>
      </c>
      <c r="N42" s="75">
        <f t="shared" si="3"/>
        <v>1.25797</v>
      </c>
      <c r="O42" s="103">
        <v>35215.6</v>
      </c>
      <c r="P42" s="102">
        <v>0</v>
      </c>
      <c r="Q42" s="33"/>
      <c r="R42" s="7"/>
      <c r="S42" s="34"/>
      <c r="T42" s="15"/>
      <c r="U42" s="5"/>
    </row>
    <row r="43" spans="1:21" ht="12.75">
      <c r="A43" s="4"/>
      <c r="B43" s="9" t="s">
        <v>29</v>
      </c>
      <c r="C43" s="60">
        <f>SUM(C6:C42)</f>
        <v>4751796</v>
      </c>
      <c r="D43" s="76">
        <f>SUM(C43/100000)</f>
        <v>47.51796</v>
      </c>
      <c r="E43" s="22">
        <f>SUM(E6:E34)</f>
        <v>145897</v>
      </c>
      <c r="F43" s="22">
        <f>SUM(F6:F40)</f>
        <v>17338</v>
      </c>
      <c r="G43" s="6">
        <f>SUM(G6:G42)</f>
        <v>558.16</v>
      </c>
      <c r="H43" s="6">
        <f>SUM(H6:H42)</f>
        <v>139.609</v>
      </c>
      <c r="I43" s="69">
        <f>SUM(I6:I42)</f>
        <v>342788</v>
      </c>
      <c r="J43" s="80">
        <f t="shared" si="0"/>
        <v>3.42788</v>
      </c>
      <c r="K43" s="104">
        <f>SUM(K6:K42)</f>
        <v>1194342</v>
      </c>
      <c r="L43" s="80">
        <f>SUM(K43/100000)</f>
        <v>11.94342</v>
      </c>
      <c r="M43" s="104">
        <f>SUM(M6:M42)</f>
        <v>985012</v>
      </c>
      <c r="N43" s="80">
        <f>SUM(M43/100000)</f>
        <v>9.85012</v>
      </c>
      <c r="O43" s="37">
        <f>SUM(O6:O42)</f>
        <v>109753.04000000001</v>
      </c>
      <c r="P43" s="36">
        <f>SUM(P6:P42)</f>
        <v>19501</v>
      </c>
      <c r="Q43" s="38">
        <f>SUM(Q6:Q42)</f>
        <v>2340.9</v>
      </c>
      <c r="R43" s="22">
        <f>SUM(R6:R42)</f>
        <v>8666</v>
      </c>
      <c r="S43" s="39">
        <f>SUM(S6:S42)</f>
        <v>2329</v>
      </c>
      <c r="T43" s="14"/>
      <c r="U43" s="6"/>
    </row>
    <row r="44" spans="3:21" ht="12.75">
      <c r="C44" s="63"/>
      <c r="D44" s="23"/>
      <c r="E44" s="23"/>
      <c r="F44" s="23"/>
      <c r="G44" s="23"/>
      <c r="H44" s="23"/>
      <c r="I44" s="70"/>
      <c r="J44" s="40"/>
      <c r="K44" s="70"/>
      <c r="L44" s="40"/>
      <c r="M44" s="70"/>
      <c r="N44" s="40"/>
      <c r="O44" s="41"/>
      <c r="P44" s="40"/>
      <c r="Q44" s="42"/>
      <c r="R44" s="23"/>
      <c r="S44" s="23"/>
      <c r="T44" s="18"/>
      <c r="U44" s="5"/>
    </row>
    <row r="45" spans="1:21" ht="12.75">
      <c r="A45" s="100" t="s">
        <v>45</v>
      </c>
      <c r="B45" s="100"/>
      <c r="C45" s="64"/>
      <c r="D45" s="101"/>
      <c r="E45" s="101"/>
      <c r="F45" s="101"/>
      <c r="G45" s="101"/>
      <c r="H45" s="190" t="s">
        <v>60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8"/>
      <c r="U45" s="5"/>
    </row>
    <row r="46" spans="1:21" ht="12.75">
      <c r="A46" s="11"/>
      <c r="B46" s="5"/>
      <c r="C46" s="65"/>
      <c r="D46" s="25"/>
      <c r="E46" s="25"/>
      <c r="F46" s="25"/>
      <c r="G46" s="25"/>
      <c r="H46" s="25"/>
      <c r="I46" s="69"/>
      <c r="J46" s="36"/>
      <c r="K46" s="69"/>
      <c r="L46" s="36"/>
      <c r="M46" s="69"/>
      <c r="N46" s="36"/>
      <c r="O46" s="36"/>
      <c r="P46" s="36"/>
      <c r="Q46" s="25"/>
      <c r="R46" s="25"/>
      <c r="S46" s="25"/>
      <c r="T46" s="19"/>
      <c r="U46" s="5"/>
    </row>
    <row r="47" spans="1:21" ht="12.75">
      <c r="A47" s="11"/>
      <c r="B47" s="5"/>
      <c r="C47" s="66"/>
      <c r="D47" s="57"/>
      <c r="E47" s="26"/>
      <c r="F47" s="29"/>
      <c r="G47" s="91"/>
      <c r="H47" s="92"/>
      <c r="I47" s="71"/>
      <c r="J47" s="46"/>
      <c r="K47" s="73"/>
      <c r="L47" s="46"/>
      <c r="M47" s="73"/>
      <c r="N47" s="47"/>
      <c r="O47" s="47"/>
      <c r="P47" s="45"/>
      <c r="Q47" s="92"/>
      <c r="R47" s="26"/>
      <c r="S47" s="29"/>
      <c r="T47" s="5"/>
      <c r="U47" s="5"/>
    </row>
    <row r="48" spans="1:21" ht="12.75">
      <c r="A48" s="11"/>
      <c r="B48" s="5"/>
      <c r="C48" s="66"/>
      <c r="D48" s="57"/>
      <c r="E48" s="26"/>
      <c r="F48" s="29"/>
      <c r="G48" s="91"/>
      <c r="H48" s="92"/>
      <c r="I48" s="71"/>
      <c r="J48" s="46"/>
      <c r="K48" s="73"/>
      <c r="L48" s="46"/>
      <c r="M48" s="73"/>
      <c r="N48" s="47"/>
      <c r="O48" s="47"/>
      <c r="P48" s="45"/>
      <c r="Q48" s="92"/>
      <c r="R48" s="26"/>
      <c r="S48" s="29"/>
      <c r="T48" s="5"/>
      <c r="U48" s="5"/>
    </row>
    <row r="49" spans="1:21" ht="12.75">
      <c r="A49" s="11"/>
      <c r="B49" s="5"/>
      <c r="C49" s="66"/>
      <c r="D49" s="57"/>
      <c r="E49" s="26"/>
      <c r="F49" s="29"/>
      <c r="G49" s="91"/>
      <c r="H49" s="92"/>
      <c r="I49" s="71"/>
      <c r="J49" s="46"/>
      <c r="K49" s="73"/>
      <c r="L49" s="46"/>
      <c r="M49" s="73"/>
      <c r="N49" s="47"/>
      <c r="O49" s="47"/>
      <c r="P49" s="45"/>
      <c r="Q49" s="92"/>
      <c r="R49" s="26"/>
      <c r="S49" s="29"/>
      <c r="T49" s="5"/>
      <c r="U49" s="5"/>
    </row>
    <row r="50" spans="1:21" ht="12.75">
      <c r="A50" s="11"/>
      <c r="B50" s="5"/>
      <c r="C50" s="66"/>
      <c r="D50" s="57"/>
      <c r="E50" s="26"/>
      <c r="F50" s="29"/>
      <c r="G50" s="91"/>
      <c r="H50" s="92"/>
      <c r="I50" s="71"/>
      <c r="J50" s="46"/>
      <c r="K50" s="73"/>
      <c r="L50" s="46"/>
      <c r="M50" s="73"/>
      <c r="N50" s="47"/>
      <c r="O50" s="47"/>
      <c r="P50" s="45"/>
      <c r="Q50" s="92"/>
      <c r="R50" s="26"/>
      <c r="S50" s="29"/>
      <c r="T50" s="5"/>
      <c r="U50" s="5"/>
    </row>
    <row r="51" spans="1:21" ht="12.75">
      <c r="A51" s="4"/>
      <c r="B51" s="5"/>
      <c r="C51" s="66"/>
      <c r="D51" s="57"/>
      <c r="E51" s="26"/>
      <c r="F51" s="29"/>
      <c r="G51" s="91"/>
      <c r="H51" s="92"/>
      <c r="I51" s="71"/>
      <c r="J51" s="46"/>
      <c r="K51" s="73"/>
      <c r="L51" s="46"/>
      <c r="M51" s="73"/>
      <c r="N51" s="47"/>
      <c r="O51" s="47"/>
      <c r="P51" s="45"/>
      <c r="Q51" s="94"/>
      <c r="R51" s="26"/>
      <c r="S51" s="29"/>
      <c r="T51" s="5"/>
      <c r="U51" s="5"/>
    </row>
    <row r="52" spans="1:21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21" ht="12.75">
      <c r="A53" s="4"/>
      <c r="B53" s="5"/>
      <c r="C53" s="66"/>
      <c r="D53" s="57"/>
      <c r="E53" s="26"/>
      <c r="F53" s="29"/>
      <c r="G53" s="91"/>
      <c r="H53" s="92"/>
      <c r="I53" s="71"/>
      <c r="J53" s="46"/>
      <c r="K53" s="73"/>
      <c r="L53" s="46"/>
      <c r="M53" s="73"/>
      <c r="N53" s="47"/>
      <c r="O53" s="47"/>
      <c r="P53" s="45"/>
      <c r="Q53" s="94"/>
      <c r="R53" s="26"/>
      <c r="S53" s="29"/>
      <c r="T53" s="5"/>
      <c r="U53" s="5"/>
    </row>
    <row r="54" spans="1:21" ht="12.75">
      <c r="A54" s="4"/>
      <c r="B54" s="5"/>
      <c r="C54" s="66"/>
      <c r="D54" s="57"/>
      <c r="E54" s="26"/>
      <c r="F54" s="29"/>
      <c r="G54" s="91"/>
      <c r="H54" s="92"/>
      <c r="I54" s="71"/>
      <c r="J54" s="46"/>
      <c r="K54" s="73"/>
      <c r="L54" s="46"/>
      <c r="M54" s="73"/>
      <c r="N54" s="47"/>
      <c r="O54" s="47"/>
      <c r="P54" s="45"/>
      <c r="Q54" s="94"/>
      <c r="R54" s="26"/>
      <c r="S54" s="29"/>
      <c r="T54" s="5"/>
      <c r="U54" s="5"/>
    </row>
    <row r="55" spans="1:21" ht="12.75">
      <c r="A55" s="4"/>
      <c r="B55" s="5"/>
      <c r="C55" s="66"/>
      <c r="D55" s="57"/>
      <c r="E55" s="26"/>
      <c r="F55" s="29"/>
      <c r="G55" s="91"/>
      <c r="H55" s="92"/>
      <c r="I55" s="71"/>
      <c r="J55" s="46"/>
      <c r="K55" s="73"/>
      <c r="L55" s="46"/>
      <c r="M55" s="73"/>
      <c r="N55" s="47"/>
      <c r="O55" s="47"/>
      <c r="P55" s="45"/>
      <c r="Q55" s="94"/>
      <c r="R55" s="26"/>
      <c r="S55" s="29"/>
      <c r="T55" s="5"/>
      <c r="U55" s="5"/>
    </row>
  </sheetData>
  <mergeCells count="7">
    <mergeCell ref="C52:U52"/>
    <mergeCell ref="A1:S1"/>
    <mergeCell ref="E2:F2"/>
    <mergeCell ref="I2:O2"/>
    <mergeCell ref="R2:S2"/>
    <mergeCell ref="R3:S3"/>
    <mergeCell ref="H45:S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31.12.2014&amp;R&amp;"Arial,Bold"&amp;12ANNEXURE-I</oddHeader>
    <oddFooter xml:space="preserve">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BreakPreview" zoomScale="80" zoomScaleSheetLayoutView="80" workbookViewId="0" topLeftCell="A1">
      <selection activeCell="V29" sqref="V29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58" customWidth="1"/>
    <col min="5" max="5" width="11.28125" style="27" customWidth="1"/>
    <col min="6" max="6" width="10.421875" style="30" customWidth="1"/>
    <col min="7" max="7" width="14.28125" style="23" customWidth="1"/>
    <col min="8" max="8" width="10.8515625" style="49" customWidth="1"/>
    <col min="9" max="9" width="14.421875" style="72" hidden="1" customWidth="1"/>
    <col min="10" max="10" width="14.421875" style="51" customWidth="1"/>
    <col min="11" max="11" width="15.140625" style="74" hidden="1" customWidth="1"/>
    <col min="12" max="12" width="15.140625" style="51" customWidth="1"/>
    <col min="13" max="13" width="14.57421875" style="74" hidden="1" customWidth="1"/>
    <col min="14" max="14" width="14.57421875" style="52" customWidth="1"/>
    <col min="15" max="15" width="10.140625" style="52" customWidth="1"/>
    <col min="16" max="16" width="10.00390625" style="50" customWidth="1"/>
    <col min="17" max="17" width="11.421875" style="53" customWidth="1"/>
    <col min="18" max="18" width="10.00390625" style="27" customWidth="1"/>
    <col min="19" max="19" width="12.140625" style="30" customWidth="1"/>
    <col min="20" max="20" width="2.7109375" style="1" hidden="1" customWidth="1"/>
    <col min="21" max="21" width="26.140625" style="1" hidden="1" customWidth="1"/>
    <col min="22" max="16384" width="9.140625" style="1" customWidth="1"/>
  </cols>
  <sheetData>
    <row r="1" spans="1:20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20"/>
    </row>
    <row r="2" spans="1:21" ht="12.75">
      <c r="A2" s="3" t="s">
        <v>56</v>
      </c>
      <c r="B2" s="3" t="s">
        <v>57</v>
      </c>
      <c r="C2" s="59" t="s">
        <v>46</v>
      </c>
      <c r="D2" s="31" t="s">
        <v>46</v>
      </c>
      <c r="E2" s="186" t="s">
        <v>63</v>
      </c>
      <c r="F2" s="187"/>
      <c r="G2" s="28" t="s">
        <v>61</v>
      </c>
      <c r="H2" s="28" t="s">
        <v>42</v>
      </c>
      <c r="I2" s="186" t="s">
        <v>55</v>
      </c>
      <c r="J2" s="186"/>
      <c r="K2" s="186"/>
      <c r="L2" s="186"/>
      <c r="M2" s="186"/>
      <c r="N2" s="186"/>
      <c r="O2" s="186"/>
      <c r="P2" s="28" t="s">
        <v>37</v>
      </c>
      <c r="Q2" s="32" t="s">
        <v>47</v>
      </c>
      <c r="R2" s="188" t="s">
        <v>51</v>
      </c>
      <c r="S2" s="189"/>
      <c r="T2" s="13"/>
      <c r="U2" s="3"/>
    </row>
    <row r="3" spans="1:21" ht="12.75">
      <c r="A3" s="3"/>
      <c r="B3" s="3"/>
      <c r="C3" s="60"/>
      <c r="D3" s="22"/>
      <c r="E3" s="22" t="s">
        <v>64</v>
      </c>
      <c r="F3" s="28" t="s">
        <v>65</v>
      </c>
      <c r="G3" s="32" t="s">
        <v>62</v>
      </c>
      <c r="H3" s="28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30</v>
      </c>
      <c r="P3" s="28" t="s">
        <v>38</v>
      </c>
      <c r="Q3" s="32" t="s">
        <v>59</v>
      </c>
      <c r="R3" s="188" t="s">
        <v>50</v>
      </c>
      <c r="S3" s="189"/>
      <c r="T3" s="12"/>
      <c r="U3" s="3"/>
    </row>
    <row r="4" spans="1:21" ht="12.75">
      <c r="A4" s="3"/>
      <c r="B4" s="3"/>
      <c r="C4" s="60"/>
      <c r="D4" s="22"/>
      <c r="E4" s="23"/>
      <c r="F4" s="23"/>
      <c r="G4" s="6"/>
      <c r="H4" s="28"/>
      <c r="I4" s="60"/>
      <c r="J4" s="22"/>
      <c r="K4" s="60"/>
      <c r="L4" s="22"/>
      <c r="M4" s="60"/>
      <c r="N4" s="22"/>
      <c r="O4" s="22"/>
      <c r="P4" s="28"/>
      <c r="Q4" s="32" t="s">
        <v>48</v>
      </c>
      <c r="R4" s="28" t="s">
        <v>53</v>
      </c>
      <c r="S4" s="28" t="s">
        <v>54</v>
      </c>
      <c r="T4" s="12"/>
      <c r="U4" s="3"/>
    </row>
    <row r="5" spans="1:21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58</v>
      </c>
      <c r="P5" s="54" t="s">
        <v>32</v>
      </c>
      <c r="Q5" s="55" t="s">
        <v>31</v>
      </c>
      <c r="R5" s="54" t="s">
        <v>32</v>
      </c>
      <c r="S5" s="54" t="s">
        <v>32</v>
      </c>
      <c r="T5" s="12"/>
      <c r="U5" s="3"/>
    </row>
    <row r="6" spans="1:21" ht="12.75">
      <c r="A6" s="4">
        <v>1</v>
      </c>
      <c r="B6" s="5" t="s">
        <v>3</v>
      </c>
      <c r="C6" s="62">
        <v>521699</v>
      </c>
      <c r="D6" s="75">
        <f>SUM(C6/100000)</f>
        <v>5.21699</v>
      </c>
      <c r="E6" s="7">
        <v>22914</v>
      </c>
      <c r="F6" s="7"/>
      <c r="G6" s="8">
        <v>75.42</v>
      </c>
      <c r="H6" s="8">
        <v>10.61</v>
      </c>
      <c r="I6" s="65">
        <v>6454</v>
      </c>
      <c r="J6" s="77">
        <f aca="true" t="shared" si="0" ref="J6:J42">SUM(I6/100000)</f>
        <v>0.06454</v>
      </c>
      <c r="K6" s="78">
        <v>22790</v>
      </c>
      <c r="L6" s="75">
        <f>SUM(K6/100000)</f>
        <v>0.2279</v>
      </c>
      <c r="M6" s="78">
        <v>41360</v>
      </c>
      <c r="N6" s="75">
        <f>SUM(M6/100000)</f>
        <v>0.4136</v>
      </c>
      <c r="O6" s="8">
        <v>1263.59</v>
      </c>
      <c r="P6" s="7">
        <v>613</v>
      </c>
      <c r="Q6" s="33">
        <v>16</v>
      </c>
      <c r="R6" s="7">
        <v>0</v>
      </c>
      <c r="S6" s="8">
        <v>13</v>
      </c>
      <c r="T6" s="14"/>
      <c r="U6" s="7"/>
    </row>
    <row r="7" spans="1:21" ht="12.75">
      <c r="A7" s="4">
        <v>2</v>
      </c>
      <c r="B7" s="5" t="s">
        <v>4</v>
      </c>
      <c r="C7" s="62">
        <v>3472</v>
      </c>
      <c r="D7" s="75">
        <f aca="true" t="shared" si="1" ref="D7:D41">SUM(C7/100000)</f>
        <v>0.03472</v>
      </c>
      <c r="E7" s="7"/>
      <c r="F7" s="7">
        <v>750</v>
      </c>
      <c r="G7" s="8"/>
      <c r="H7" s="8"/>
      <c r="I7" s="65">
        <v>1071</v>
      </c>
      <c r="J7" s="77">
        <f t="shared" si="0"/>
        <v>0.01071</v>
      </c>
      <c r="K7" s="78">
        <v>18945</v>
      </c>
      <c r="L7" s="75">
        <f aca="true" t="shared" si="2" ref="L7:L41">SUM(K7/100000)</f>
        <v>0.18945</v>
      </c>
      <c r="M7" s="78">
        <v>14433</v>
      </c>
      <c r="N7" s="75">
        <f aca="true" t="shared" si="3" ref="N7:N41">SUM(M7/100000)</f>
        <v>0.14433</v>
      </c>
      <c r="O7" s="8">
        <v>217.1</v>
      </c>
      <c r="P7" s="7">
        <v>18</v>
      </c>
      <c r="Q7" s="33">
        <v>6.8</v>
      </c>
      <c r="R7" s="7">
        <v>297</v>
      </c>
      <c r="S7" s="34"/>
      <c r="T7" s="15"/>
      <c r="U7" s="5"/>
    </row>
    <row r="8" spans="1:21" ht="12.75">
      <c r="A8" s="4">
        <v>3</v>
      </c>
      <c r="B8" s="5" t="s">
        <v>5</v>
      </c>
      <c r="C8" s="62">
        <v>108302</v>
      </c>
      <c r="D8" s="75">
        <f t="shared" si="1"/>
        <v>1.08302</v>
      </c>
      <c r="E8" s="7">
        <v>2933</v>
      </c>
      <c r="F8" s="7"/>
      <c r="G8" s="8"/>
      <c r="H8" s="8"/>
      <c r="I8" s="65">
        <v>98</v>
      </c>
      <c r="J8" s="77">
        <f t="shared" si="0"/>
        <v>0.00098</v>
      </c>
      <c r="K8" s="78">
        <v>6663</v>
      </c>
      <c r="L8" s="75">
        <f t="shared" si="2"/>
        <v>0.06663</v>
      </c>
      <c r="M8" s="78">
        <v>1211</v>
      </c>
      <c r="N8" s="75">
        <f t="shared" si="3"/>
        <v>0.01211</v>
      </c>
      <c r="O8" s="8">
        <v>910</v>
      </c>
      <c r="P8" s="7">
        <v>45</v>
      </c>
      <c r="Q8" s="33">
        <v>6</v>
      </c>
      <c r="R8" s="7">
        <v>1952</v>
      </c>
      <c r="S8" s="34"/>
      <c r="T8" s="15"/>
      <c r="U8" s="5"/>
    </row>
    <row r="9" spans="1:21" ht="12.75">
      <c r="A9" s="4">
        <v>4</v>
      </c>
      <c r="B9" s="5" t="s">
        <v>39</v>
      </c>
      <c r="C9" s="62">
        <v>129823</v>
      </c>
      <c r="D9" s="75">
        <f t="shared" si="1"/>
        <v>1.29823</v>
      </c>
      <c r="E9" s="7">
        <v>5914</v>
      </c>
      <c r="F9" s="7">
        <v>5010</v>
      </c>
      <c r="G9" s="8">
        <v>8.2</v>
      </c>
      <c r="H9" s="8">
        <v>1</v>
      </c>
      <c r="I9" s="65">
        <v>955</v>
      </c>
      <c r="J9" s="77">
        <f t="shared" si="0"/>
        <v>0.00955</v>
      </c>
      <c r="K9" s="78">
        <v>7376</v>
      </c>
      <c r="L9" s="75">
        <f t="shared" si="2"/>
        <v>0.07376</v>
      </c>
      <c r="M9" s="78">
        <v>50117</v>
      </c>
      <c r="N9" s="75">
        <f t="shared" si="3"/>
        <v>0.50117</v>
      </c>
      <c r="O9" s="8">
        <v>775.6</v>
      </c>
      <c r="P9" s="7">
        <v>139</v>
      </c>
      <c r="Q9" s="33"/>
      <c r="R9" s="7">
        <v>0</v>
      </c>
      <c r="S9" s="34"/>
      <c r="T9" s="16"/>
      <c r="U9" s="5"/>
    </row>
    <row r="10" spans="1:21" ht="12.75">
      <c r="A10" s="4">
        <v>5</v>
      </c>
      <c r="B10" s="5" t="s">
        <v>35</v>
      </c>
      <c r="C10" s="62">
        <v>48509</v>
      </c>
      <c r="D10" s="75">
        <f t="shared" si="1"/>
        <v>0.48509</v>
      </c>
      <c r="E10" s="7">
        <v>1210</v>
      </c>
      <c r="F10" s="7"/>
      <c r="G10" s="8">
        <v>2.5</v>
      </c>
      <c r="H10" s="8">
        <v>0.33</v>
      </c>
      <c r="I10" s="65">
        <v>2042</v>
      </c>
      <c r="J10" s="77">
        <f t="shared" si="0"/>
        <v>0.02042</v>
      </c>
      <c r="K10" s="78">
        <v>7254</v>
      </c>
      <c r="L10" s="75">
        <f t="shared" si="2"/>
        <v>0.07254</v>
      </c>
      <c r="M10" s="78">
        <v>3311</v>
      </c>
      <c r="N10" s="75">
        <f t="shared" si="3"/>
        <v>0.03311</v>
      </c>
      <c r="O10" s="8">
        <v>14616.72</v>
      </c>
      <c r="P10" s="7">
        <v>240</v>
      </c>
      <c r="Q10" s="33"/>
      <c r="R10" s="7">
        <v>568</v>
      </c>
      <c r="S10" s="34"/>
      <c r="T10" s="15"/>
      <c r="U10" s="5"/>
    </row>
    <row r="11" spans="1:21" ht="12.75">
      <c r="A11" s="4">
        <v>6</v>
      </c>
      <c r="B11" s="5" t="s">
        <v>6</v>
      </c>
      <c r="C11" s="62">
        <v>4086</v>
      </c>
      <c r="D11" s="75">
        <f t="shared" si="1"/>
        <v>0.04086</v>
      </c>
      <c r="E11" s="7"/>
      <c r="F11" s="7"/>
      <c r="G11" s="8"/>
      <c r="H11" s="8"/>
      <c r="I11" s="65">
        <v>707</v>
      </c>
      <c r="J11" s="77">
        <f t="shared" si="0"/>
        <v>0.00707</v>
      </c>
      <c r="K11" s="78">
        <v>393</v>
      </c>
      <c r="L11" s="75">
        <f t="shared" si="2"/>
        <v>0.00393</v>
      </c>
      <c r="M11" s="78">
        <v>1093</v>
      </c>
      <c r="N11" s="75">
        <f t="shared" si="3"/>
        <v>0.01093</v>
      </c>
      <c r="O11" s="8">
        <v>1.72</v>
      </c>
      <c r="P11" s="7">
        <v>15</v>
      </c>
      <c r="Q11" s="33">
        <v>163.8</v>
      </c>
      <c r="R11" s="7">
        <v>0</v>
      </c>
      <c r="S11" s="34">
        <v>19</v>
      </c>
      <c r="T11" s="15"/>
      <c r="U11" s="5"/>
    </row>
    <row r="12" spans="1:21" ht="12.75">
      <c r="A12" s="4">
        <v>7</v>
      </c>
      <c r="B12" s="5" t="s">
        <v>7</v>
      </c>
      <c r="C12" s="62">
        <v>428559</v>
      </c>
      <c r="D12" s="75">
        <f t="shared" si="1"/>
        <v>4.28559</v>
      </c>
      <c r="E12" s="7">
        <v>20080</v>
      </c>
      <c r="F12" s="7">
        <v>1450</v>
      </c>
      <c r="G12" s="8"/>
      <c r="H12" s="8">
        <v>14.638</v>
      </c>
      <c r="I12" s="65">
        <v>2004</v>
      </c>
      <c r="J12" s="77">
        <f t="shared" si="0"/>
        <v>0.02004</v>
      </c>
      <c r="K12" s="78">
        <v>9253</v>
      </c>
      <c r="L12" s="75">
        <f t="shared" si="2"/>
        <v>0.09253</v>
      </c>
      <c r="M12" s="78">
        <v>31603</v>
      </c>
      <c r="N12" s="75">
        <f t="shared" si="3"/>
        <v>0.31603</v>
      </c>
      <c r="O12" s="8">
        <v>9452.6</v>
      </c>
      <c r="P12" s="7">
        <v>85</v>
      </c>
      <c r="Q12" s="33">
        <v>20</v>
      </c>
      <c r="R12" s="7">
        <v>38</v>
      </c>
      <c r="S12" s="34"/>
      <c r="T12" s="14"/>
      <c r="U12" s="8"/>
    </row>
    <row r="13" spans="1:21" ht="12.75">
      <c r="A13" s="4">
        <v>8</v>
      </c>
      <c r="B13" s="5" t="s">
        <v>8</v>
      </c>
      <c r="C13" s="62">
        <v>59800</v>
      </c>
      <c r="D13" s="75">
        <f t="shared" si="1"/>
        <v>0.598</v>
      </c>
      <c r="E13" s="7">
        <v>2503</v>
      </c>
      <c r="F13" s="7"/>
      <c r="G13" s="8">
        <v>35.91</v>
      </c>
      <c r="H13" s="8">
        <v>4</v>
      </c>
      <c r="I13" s="65">
        <v>22018</v>
      </c>
      <c r="J13" s="77">
        <f t="shared" si="0"/>
        <v>0.22018</v>
      </c>
      <c r="K13" s="78">
        <v>56364</v>
      </c>
      <c r="L13" s="75">
        <f t="shared" si="2"/>
        <v>0.56364</v>
      </c>
      <c r="M13" s="78">
        <v>93853</v>
      </c>
      <c r="N13" s="75">
        <f t="shared" si="3"/>
        <v>0.93853</v>
      </c>
      <c r="O13" s="8">
        <v>864.25</v>
      </c>
      <c r="P13" s="7">
        <v>469</v>
      </c>
      <c r="Q13" s="33">
        <v>10</v>
      </c>
      <c r="R13" s="7">
        <v>0</v>
      </c>
      <c r="S13" s="34">
        <v>286</v>
      </c>
      <c r="T13" s="15"/>
      <c r="U13" s="5"/>
    </row>
    <row r="14" spans="1:21" ht="12.75">
      <c r="A14" s="4">
        <v>9</v>
      </c>
      <c r="B14" s="5" t="s">
        <v>9</v>
      </c>
      <c r="C14" s="62">
        <v>47250</v>
      </c>
      <c r="D14" s="75">
        <f t="shared" si="1"/>
        <v>0.4725</v>
      </c>
      <c r="E14" s="7"/>
      <c r="F14" s="7"/>
      <c r="G14" s="8">
        <v>7.2</v>
      </c>
      <c r="H14" s="8">
        <v>1</v>
      </c>
      <c r="I14" s="65">
        <v>8058</v>
      </c>
      <c r="J14" s="77">
        <f t="shared" si="0"/>
        <v>0.08058</v>
      </c>
      <c r="K14" s="78">
        <v>22592</v>
      </c>
      <c r="L14" s="75">
        <f t="shared" si="2"/>
        <v>0.22592</v>
      </c>
      <c r="M14" s="78">
        <v>23909</v>
      </c>
      <c r="N14" s="75">
        <f t="shared" si="3"/>
        <v>0.23909</v>
      </c>
      <c r="O14" s="8">
        <v>1208.5</v>
      </c>
      <c r="P14" s="7">
        <v>6</v>
      </c>
      <c r="Q14" s="33"/>
      <c r="R14" s="7">
        <v>21</v>
      </c>
      <c r="S14" s="34"/>
      <c r="T14" s="15"/>
      <c r="U14" s="5"/>
    </row>
    <row r="15" spans="1:21" ht="12.75">
      <c r="A15" s="4">
        <v>10</v>
      </c>
      <c r="B15" s="5" t="s">
        <v>10</v>
      </c>
      <c r="C15" s="62">
        <v>3033</v>
      </c>
      <c r="D15" s="75">
        <f t="shared" si="1"/>
        <v>0.03033</v>
      </c>
      <c r="E15" s="7">
        <v>200</v>
      </c>
      <c r="F15" s="7"/>
      <c r="G15" s="8"/>
      <c r="H15" s="8"/>
      <c r="I15" s="65">
        <v>5806</v>
      </c>
      <c r="J15" s="77">
        <f t="shared" si="0"/>
        <v>0.05806</v>
      </c>
      <c r="K15" s="78">
        <v>65283</v>
      </c>
      <c r="L15" s="75">
        <f t="shared" si="2"/>
        <v>0.65283</v>
      </c>
      <c r="M15" s="78">
        <v>44059</v>
      </c>
      <c r="N15" s="75">
        <f t="shared" si="3"/>
        <v>0.44059</v>
      </c>
      <c r="O15" s="8">
        <v>3430.85</v>
      </c>
      <c r="P15" s="7">
        <v>39</v>
      </c>
      <c r="Q15" s="33">
        <v>15.8</v>
      </c>
      <c r="R15" s="7">
        <v>334</v>
      </c>
      <c r="S15" s="34">
        <v>15</v>
      </c>
      <c r="T15" s="15"/>
      <c r="U15" s="5"/>
    </row>
    <row r="16" spans="1:21" ht="12.75">
      <c r="A16" s="4">
        <v>11</v>
      </c>
      <c r="B16" s="5" t="s">
        <v>36</v>
      </c>
      <c r="C16" s="62">
        <v>7237</v>
      </c>
      <c r="D16" s="75">
        <f t="shared" si="1"/>
        <v>0.07237</v>
      </c>
      <c r="E16" s="7">
        <v>500</v>
      </c>
      <c r="F16" s="7"/>
      <c r="G16" s="8">
        <v>1.2</v>
      </c>
      <c r="H16" s="8"/>
      <c r="I16" s="65">
        <v>620</v>
      </c>
      <c r="J16" s="77">
        <f t="shared" si="0"/>
        <v>0.0062</v>
      </c>
      <c r="K16" s="78">
        <v>9398</v>
      </c>
      <c r="L16" s="75">
        <f t="shared" si="2"/>
        <v>0.09398</v>
      </c>
      <c r="M16" s="78">
        <v>23374</v>
      </c>
      <c r="N16" s="75">
        <f t="shared" si="3"/>
        <v>0.23374</v>
      </c>
      <c r="O16" s="8">
        <v>480.9</v>
      </c>
      <c r="P16" s="7">
        <v>0</v>
      </c>
      <c r="Q16" s="33"/>
      <c r="R16" s="7">
        <v>493</v>
      </c>
      <c r="S16" s="34"/>
      <c r="T16" s="15"/>
      <c r="U16" s="5"/>
    </row>
    <row r="17" spans="1:21" ht="12.75">
      <c r="A17" s="4">
        <v>12</v>
      </c>
      <c r="B17" s="5" t="s">
        <v>11</v>
      </c>
      <c r="C17" s="62">
        <v>468771</v>
      </c>
      <c r="D17" s="75">
        <f t="shared" si="1"/>
        <v>4.68771</v>
      </c>
      <c r="E17" s="7">
        <v>6297</v>
      </c>
      <c r="F17" s="7">
        <v>1150</v>
      </c>
      <c r="G17" s="8">
        <v>15.2</v>
      </c>
      <c r="H17" s="8">
        <v>9.638</v>
      </c>
      <c r="I17" s="65">
        <v>2694</v>
      </c>
      <c r="J17" s="77">
        <f t="shared" si="0"/>
        <v>0.02694</v>
      </c>
      <c r="K17" s="78">
        <v>49632</v>
      </c>
      <c r="L17" s="75">
        <f t="shared" si="2"/>
        <v>0.49632</v>
      </c>
      <c r="M17" s="78">
        <v>7334</v>
      </c>
      <c r="N17" s="75">
        <f t="shared" si="3"/>
        <v>0.07334</v>
      </c>
      <c r="O17" s="8">
        <v>1596.41</v>
      </c>
      <c r="P17" s="7">
        <v>551</v>
      </c>
      <c r="Q17" s="33">
        <v>39.2</v>
      </c>
      <c r="R17" s="7">
        <v>16</v>
      </c>
      <c r="S17" s="34">
        <v>14</v>
      </c>
      <c r="T17" s="14"/>
      <c r="U17" s="8"/>
    </row>
    <row r="18" spans="1:21" ht="12.75">
      <c r="A18" s="4">
        <v>13</v>
      </c>
      <c r="B18" s="5" t="s">
        <v>12</v>
      </c>
      <c r="C18" s="62">
        <v>140524</v>
      </c>
      <c r="D18" s="75">
        <f t="shared" si="1"/>
        <v>1.40524</v>
      </c>
      <c r="E18" s="7"/>
      <c r="F18" s="7"/>
      <c r="G18" s="8">
        <v>0.72</v>
      </c>
      <c r="H18" s="8"/>
      <c r="I18" s="65">
        <v>1735</v>
      </c>
      <c r="J18" s="77">
        <f t="shared" si="0"/>
        <v>0.01735</v>
      </c>
      <c r="K18" s="78">
        <v>33912</v>
      </c>
      <c r="L18" s="75">
        <f t="shared" si="2"/>
        <v>0.33912</v>
      </c>
      <c r="M18" s="78">
        <v>54367</v>
      </c>
      <c r="N18" s="75">
        <f t="shared" si="3"/>
        <v>0.54367</v>
      </c>
      <c r="O18" s="8">
        <v>214.39</v>
      </c>
      <c r="P18" s="7">
        <v>810</v>
      </c>
      <c r="Q18" s="33">
        <v>8</v>
      </c>
      <c r="R18" s="7">
        <v>0</v>
      </c>
      <c r="S18" s="34">
        <v>607</v>
      </c>
      <c r="T18" s="15"/>
      <c r="U18" s="5"/>
    </row>
    <row r="19" spans="1:21" ht="12.75">
      <c r="A19" s="4">
        <v>14</v>
      </c>
      <c r="B19" s="5" t="s">
        <v>40</v>
      </c>
      <c r="C19" s="62">
        <v>345362</v>
      </c>
      <c r="D19" s="75">
        <f t="shared" si="1"/>
        <v>3.45362</v>
      </c>
      <c r="E19" s="7">
        <v>9497</v>
      </c>
      <c r="F19" s="7">
        <v>761</v>
      </c>
      <c r="G19" s="8">
        <v>12.35</v>
      </c>
      <c r="H19" s="8">
        <v>0.476</v>
      </c>
      <c r="I19" s="65">
        <v>9198</v>
      </c>
      <c r="J19" s="77">
        <f t="shared" si="0"/>
        <v>0.09198</v>
      </c>
      <c r="K19" s="78">
        <v>4002</v>
      </c>
      <c r="L19" s="75">
        <f t="shared" si="2"/>
        <v>0.04002</v>
      </c>
      <c r="M19" s="78">
        <v>9444</v>
      </c>
      <c r="N19" s="75">
        <f t="shared" si="3"/>
        <v>0.09444</v>
      </c>
      <c r="O19" s="8">
        <v>1983</v>
      </c>
      <c r="P19" s="7">
        <v>87</v>
      </c>
      <c r="Q19" s="33">
        <v>24</v>
      </c>
      <c r="R19" s="7">
        <v>577</v>
      </c>
      <c r="S19" s="34"/>
      <c r="T19" s="14"/>
      <c r="U19" s="8"/>
    </row>
    <row r="20" spans="1:21" ht="12.75">
      <c r="A20" s="4">
        <v>15</v>
      </c>
      <c r="B20" s="5" t="s">
        <v>34</v>
      </c>
      <c r="C20" s="62">
        <v>855579</v>
      </c>
      <c r="D20" s="75">
        <f t="shared" si="1"/>
        <v>8.55579</v>
      </c>
      <c r="E20" s="7">
        <v>7150</v>
      </c>
      <c r="F20" s="7"/>
      <c r="G20" s="8">
        <v>16.4</v>
      </c>
      <c r="H20" s="8">
        <v>20.454</v>
      </c>
      <c r="I20" s="65">
        <v>8420</v>
      </c>
      <c r="J20" s="77">
        <f t="shared" si="0"/>
        <v>0.0842</v>
      </c>
      <c r="K20" s="78">
        <v>3478</v>
      </c>
      <c r="L20" s="75">
        <f t="shared" si="2"/>
        <v>0.03478</v>
      </c>
      <c r="M20" s="78">
        <v>68683</v>
      </c>
      <c r="N20" s="75">
        <f t="shared" si="3"/>
        <v>0.68683</v>
      </c>
      <c r="O20" s="8">
        <v>913.7</v>
      </c>
      <c r="P20" s="7">
        <v>239</v>
      </c>
      <c r="Q20" s="33">
        <v>1422.1</v>
      </c>
      <c r="R20" s="7">
        <v>340</v>
      </c>
      <c r="S20" s="34"/>
      <c r="T20" s="14"/>
      <c r="U20" s="8"/>
    </row>
    <row r="21" spans="1:24" ht="12.75">
      <c r="A21" s="4">
        <v>16</v>
      </c>
      <c r="B21" s="5" t="s">
        <v>13</v>
      </c>
      <c r="C21" s="62">
        <v>2128</v>
      </c>
      <c r="D21" s="75">
        <f t="shared" si="1"/>
        <v>0.02128</v>
      </c>
      <c r="E21" s="7"/>
      <c r="F21" s="7"/>
      <c r="G21" s="8"/>
      <c r="H21" s="8"/>
      <c r="I21" s="65">
        <v>928</v>
      </c>
      <c r="J21" s="77">
        <f t="shared" si="0"/>
        <v>0.00928</v>
      </c>
      <c r="K21" s="78">
        <v>3900</v>
      </c>
      <c r="L21" s="75">
        <f t="shared" si="2"/>
        <v>0.039</v>
      </c>
      <c r="M21" s="78">
        <v>4787</v>
      </c>
      <c r="N21" s="75">
        <f t="shared" si="3"/>
        <v>0.04787</v>
      </c>
      <c r="O21" s="8">
        <v>456</v>
      </c>
      <c r="P21" s="7">
        <v>40</v>
      </c>
      <c r="Q21" s="33">
        <v>140</v>
      </c>
      <c r="R21" s="7">
        <v>237</v>
      </c>
      <c r="S21" s="34">
        <v>3</v>
      </c>
      <c r="T21" s="15"/>
      <c r="U21" s="5"/>
      <c r="X21" s="21"/>
    </row>
    <row r="22" spans="1:21" ht="12.75">
      <c r="A22" s="4">
        <v>17</v>
      </c>
      <c r="B22" s="5" t="s">
        <v>14</v>
      </c>
      <c r="C22" s="62">
        <v>10046</v>
      </c>
      <c r="D22" s="75">
        <f t="shared" si="1"/>
        <v>0.10046</v>
      </c>
      <c r="E22" s="7">
        <v>250</v>
      </c>
      <c r="F22" s="7"/>
      <c r="G22" s="8">
        <v>13.8</v>
      </c>
      <c r="H22" s="8"/>
      <c r="I22" s="65">
        <v>1273</v>
      </c>
      <c r="J22" s="77">
        <f t="shared" si="0"/>
        <v>0.01273</v>
      </c>
      <c r="K22" s="78">
        <v>7840</v>
      </c>
      <c r="L22" s="75">
        <f t="shared" si="2"/>
        <v>0.0784</v>
      </c>
      <c r="M22" s="78">
        <v>24875</v>
      </c>
      <c r="N22" s="75">
        <f t="shared" si="3"/>
        <v>0.24875</v>
      </c>
      <c r="O22" s="8">
        <v>173.5</v>
      </c>
      <c r="P22" s="7">
        <v>19</v>
      </c>
      <c r="Q22" s="33">
        <v>191.5</v>
      </c>
      <c r="R22" s="7">
        <v>149</v>
      </c>
      <c r="S22" s="34"/>
      <c r="T22" s="15"/>
      <c r="U22" s="5"/>
    </row>
    <row r="23" spans="1:21" ht="12.75">
      <c r="A23" s="4">
        <v>18</v>
      </c>
      <c r="B23" s="5" t="s">
        <v>15</v>
      </c>
      <c r="C23" s="62">
        <v>4770</v>
      </c>
      <c r="D23" s="75">
        <f t="shared" si="1"/>
        <v>0.0477</v>
      </c>
      <c r="E23" s="7"/>
      <c r="F23" s="7">
        <v>250</v>
      </c>
      <c r="G23" s="8"/>
      <c r="H23" s="8"/>
      <c r="I23" s="65">
        <v>431</v>
      </c>
      <c r="J23" s="77">
        <f t="shared" si="0"/>
        <v>0.00431</v>
      </c>
      <c r="K23" s="78">
        <v>6801</v>
      </c>
      <c r="L23" s="75">
        <f t="shared" si="2"/>
        <v>0.06801</v>
      </c>
      <c r="M23" s="78">
        <v>9589</v>
      </c>
      <c r="N23" s="75">
        <f t="shared" si="3"/>
        <v>0.09589</v>
      </c>
      <c r="O23" s="8">
        <v>241</v>
      </c>
      <c r="P23" s="7">
        <v>37</v>
      </c>
      <c r="Q23" s="33"/>
      <c r="R23" s="7">
        <v>20</v>
      </c>
      <c r="S23" s="34"/>
      <c r="T23" s="15"/>
      <c r="U23" s="5"/>
    </row>
    <row r="24" spans="1:21" ht="12.75">
      <c r="A24" s="4">
        <v>19</v>
      </c>
      <c r="B24" s="5" t="s">
        <v>16</v>
      </c>
      <c r="C24" s="62">
        <v>7602</v>
      </c>
      <c r="D24" s="75">
        <f t="shared" si="1"/>
        <v>0.07602</v>
      </c>
      <c r="E24" s="7"/>
      <c r="F24" s="7">
        <v>2100</v>
      </c>
      <c r="G24" s="8"/>
      <c r="H24" s="8"/>
      <c r="I24" s="65">
        <v>271</v>
      </c>
      <c r="J24" s="77">
        <f t="shared" si="0"/>
        <v>0.00271</v>
      </c>
      <c r="K24" s="78">
        <v>1045</v>
      </c>
      <c r="L24" s="75">
        <f t="shared" si="2"/>
        <v>0.01045</v>
      </c>
      <c r="M24" s="78">
        <v>6766</v>
      </c>
      <c r="N24" s="75">
        <f t="shared" si="3"/>
        <v>0.06766</v>
      </c>
      <c r="O24" s="8">
        <v>1050</v>
      </c>
      <c r="P24" s="7">
        <v>3</v>
      </c>
      <c r="Q24" s="33"/>
      <c r="R24" s="7">
        <v>11</v>
      </c>
      <c r="S24" s="34"/>
      <c r="T24" s="17"/>
      <c r="U24" s="5"/>
    </row>
    <row r="25" spans="1:21" ht="12.75">
      <c r="A25" s="4">
        <v>20</v>
      </c>
      <c r="B25" s="5" t="s">
        <v>17</v>
      </c>
      <c r="C25" s="62">
        <v>261830</v>
      </c>
      <c r="D25" s="75">
        <f t="shared" si="1"/>
        <v>2.6183</v>
      </c>
      <c r="E25" s="7">
        <v>270</v>
      </c>
      <c r="F25" s="7"/>
      <c r="G25" s="8">
        <v>2.94</v>
      </c>
      <c r="H25" s="8">
        <v>0.02</v>
      </c>
      <c r="I25" s="65">
        <v>5834</v>
      </c>
      <c r="J25" s="77">
        <f t="shared" si="0"/>
        <v>0.05834</v>
      </c>
      <c r="K25" s="78">
        <v>5232</v>
      </c>
      <c r="L25" s="75">
        <f t="shared" si="2"/>
        <v>0.05232</v>
      </c>
      <c r="M25" s="78">
        <v>9882</v>
      </c>
      <c r="N25" s="75">
        <f t="shared" si="3"/>
        <v>0.09882</v>
      </c>
      <c r="O25" s="8">
        <v>84.515</v>
      </c>
      <c r="P25" s="7">
        <v>56</v>
      </c>
      <c r="Q25" s="33"/>
      <c r="R25" s="7">
        <v>1495</v>
      </c>
      <c r="S25" s="34">
        <v>14</v>
      </c>
      <c r="T25" s="15"/>
      <c r="U25" s="5"/>
    </row>
    <row r="26" spans="1:21" ht="12.75">
      <c r="A26" s="4">
        <v>21</v>
      </c>
      <c r="B26" s="5" t="s">
        <v>18</v>
      </c>
      <c r="C26" s="62">
        <v>163489</v>
      </c>
      <c r="D26" s="75">
        <f t="shared" si="1"/>
        <v>1.63489</v>
      </c>
      <c r="E26" s="7"/>
      <c r="F26" s="7"/>
      <c r="G26" s="8">
        <v>110.65</v>
      </c>
      <c r="H26" s="8">
        <v>4.78</v>
      </c>
      <c r="I26" s="65">
        <v>5354</v>
      </c>
      <c r="J26" s="77">
        <f t="shared" si="0"/>
        <v>0.05354</v>
      </c>
      <c r="K26" s="78">
        <v>8626</v>
      </c>
      <c r="L26" s="75">
        <f t="shared" si="2"/>
        <v>0.08626</v>
      </c>
      <c r="M26" s="78">
        <v>17495</v>
      </c>
      <c r="N26" s="75">
        <f t="shared" si="3"/>
        <v>0.17495</v>
      </c>
      <c r="O26" s="8">
        <v>663</v>
      </c>
      <c r="P26" s="7">
        <v>1857</v>
      </c>
      <c r="Q26" s="33">
        <v>50</v>
      </c>
      <c r="R26" s="7">
        <v>0</v>
      </c>
      <c r="S26" s="34"/>
      <c r="T26" s="14"/>
      <c r="U26" s="8"/>
    </row>
    <row r="27" spans="1:21" ht="12.75">
      <c r="A27" s="4">
        <v>22</v>
      </c>
      <c r="B27" s="5" t="s">
        <v>19</v>
      </c>
      <c r="C27" s="62">
        <v>69047</v>
      </c>
      <c r="D27" s="75">
        <f t="shared" si="1"/>
        <v>0.69047</v>
      </c>
      <c r="E27" s="7">
        <v>2431</v>
      </c>
      <c r="F27" s="7">
        <v>33</v>
      </c>
      <c r="G27" s="8">
        <v>2</v>
      </c>
      <c r="H27" s="8">
        <v>3</v>
      </c>
      <c r="I27" s="65">
        <v>6852</v>
      </c>
      <c r="J27" s="77">
        <f t="shared" si="0"/>
        <v>0.06852</v>
      </c>
      <c r="K27" s="78">
        <v>144550</v>
      </c>
      <c r="L27" s="75">
        <f t="shared" si="2"/>
        <v>1.4455</v>
      </c>
      <c r="M27" s="78">
        <v>4716</v>
      </c>
      <c r="N27" s="75">
        <f t="shared" si="3"/>
        <v>0.04716</v>
      </c>
      <c r="O27" s="8">
        <v>8625</v>
      </c>
      <c r="P27" s="7">
        <v>4501</v>
      </c>
      <c r="Q27" s="33">
        <v>14</v>
      </c>
      <c r="R27" s="7">
        <v>292</v>
      </c>
      <c r="S27" s="34">
        <v>90</v>
      </c>
      <c r="T27" s="15"/>
      <c r="U27" s="5"/>
    </row>
    <row r="28" spans="1:21" ht="12.75">
      <c r="A28" s="4">
        <v>23</v>
      </c>
      <c r="B28" s="5" t="s">
        <v>20</v>
      </c>
      <c r="C28" s="62">
        <v>8744</v>
      </c>
      <c r="D28" s="75">
        <f t="shared" si="1"/>
        <v>0.08744</v>
      </c>
      <c r="E28" s="7"/>
      <c r="F28" s="7"/>
      <c r="G28" s="8"/>
      <c r="H28" s="8"/>
      <c r="I28" s="65">
        <v>504</v>
      </c>
      <c r="J28" s="77">
        <f t="shared" si="0"/>
        <v>0.00504</v>
      </c>
      <c r="K28" s="78">
        <v>15059</v>
      </c>
      <c r="L28" s="75">
        <f t="shared" si="2"/>
        <v>0.15059</v>
      </c>
      <c r="M28" s="79">
        <v>23300</v>
      </c>
      <c r="N28" s="75">
        <f t="shared" si="3"/>
        <v>0.233</v>
      </c>
      <c r="O28" s="8">
        <v>680</v>
      </c>
      <c r="P28" s="7">
        <v>0</v>
      </c>
      <c r="Q28" s="33">
        <v>15.5</v>
      </c>
      <c r="R28" s="7">
        <v>0</v>
      </c>
      <c r="S28" s="34">
        <v>13</v>
      </c>
      <c r="T28" s="15"/>
      <c r="U28" s="5"/>
    </row>
    <row r="29" spans="1:21" ht="12.75">
      <c r="A29" s="4">
        <v>24</v>
      </c>
      <c r="B29" s="5" t="s">
        <v>21</v>
      </c>
      <c r="C29" s="62">
        <v>221417</v>
      </c>
      <c r="D29" s="75">
        <f t="shared" si="1"/>
        <v>2.21417</v>
      </c>
      <c r="E29" s="7">
        <v>14090</v>
      </c>
      <c r="F29" s="7">
        <v>2172</v>
      </c>
      <c r="G29" s="8">
        <v>16.55</v>
      </c>
      <c r="H29" s="8">
        <v>11.422</v>
      </c>
      <c r="I29" s="65">
        <v>25150</v>
      </c>
      <c r="J29" s="77">
        <f t="shared" si="0"/>
        <v>0.2515</v>
      </c>
      <c r="K29" s="78">
        <v>59310</v>
      </c>
      <c r="L29" s="75">
        <f t="shared" si="2"/>
        <v>0.5931</v>
      </c>
      <c r="M29" s="79">
        <v>16818</v>
      </c>
      <c r="N29" s="75">
        <f t="shared" si="3"/>
        <v>0.16818</v>
      </c>
      <c r="O29" s="8">
        <v>4006.6</v>
      </c>
      <c r="P29" s="7">
        <v>829</v>
      </c>
      <c r="Q29" s="33">
        <v>24.5</v>
      </c>
      <c r="R29" s="7">
        <v>0</v>
      </c>
      <c r="S29" s="34">
        <v>131</v>
      </c>
      <c r="T29" s="14"/>
      <c r="U29" s="8"/>
    </row>
    <row r="30" spans="1:21" ht="12.75">
      <c r="A30" s="4">
        <v>25</v>
      </c>
      <c r="B30" s="5" t="s">
        <v>22</v>
      </c>
      <c r="C30" s="62">
        <v>3328</v>
      </c>
      <c r="D30" s="75">
        <f t="shared" si="1"/>
        <v>0.03328</v>
      </c>
      <c r="E30" s="7"/>
      <c r="F30" s="7">
        <v>1050</v>
      </c>
      <c r="G30" s="8"/>
      <c r="H30" s="8"/>
      <c r="I30" s="65">
        <v>1199</v>
      </c>
      <c r="J30" s="77">
        <f t="shared" si="0"/>
        <v>0.01199</v>
      </c>
      <c r="K30" s="78">
        <v>32723</v>
      </c>
      <c r="L30" s="75">
        <f t="shared" si="2"/>
        <v>0.32723</v>
      </c>
      <c r="M30" s="79">
        <v>64282</v>
      </c>
      <c r="N30" s="75">
        <f t="shared" si="3"/>
        <v>0.64282</v>
      </c>
      <c r="O30" s="8">
        <v>365</v>
      </c>
      <c r="P30" s="7">
        <v>151</v>
      </c>
      <c r="Q30" s="33">
        <v>2</v>
      </c>
      <c r="R30" s="7">
        <v>60</v>
      </c>
      <c r="S30" s="34">
        <v>782</v>
      </c>
      <c r="T30" s="15"/>
      <c r="U30" s="5"/>
    </row>
    <row r="31" spans="1:21" ht="12.75">
      <c r="A31" s="4">
        <v>26</v>
      </c>
      <c r="B31" s="5" t="s">
        <v>41</v>
      </c>
      <c r="C31" s="62">
        <v>437202</v>
      </c>
      <c r="D31" s="75">
        <f t="shared" si="1"/>
        <v>4.37202</v>
      </c>
      <c r="E31" s="7">
        <v>22790</v>
      </c>
      <c r="F31" s="7">
        <v>912</v>
      </c>
      <c r="G31" s="8">
        <v>150.86</v>
      </c>
      <c r="H31" s="8">
        <v>46.175</v>
      </c>
      <c r="I31" s="65">
        <v>124828</v>
      </c>
      <c r="J31" s="77">
        <f t="shared" si="0"/>
        <v>1.24828</v>
      </c>
      <c r="K31" s="78">
        <v>235834</v>
      </c>
      <c r="L31" s="75">
        <f t="shared" si="2"/>
        <v>2.35834</v>
      </c>
      <c r="M31" s="79">
        <v>62015</v>
      </c>
      <c r="N31" s="75">
        <f t="shared" si="3"/>
        <v>0.62015</v>
      </c>
      <c r="O31" s="8">
        <v>3491.46</v>
      </c>
      <c r="P31" s="7">
        <v>575</v>
      </c>
      <c r="Q31" s="33"/>
      <c r="R31" s="7">
        <v>113</v>
      </c>
      <c r="S31" s="34">
        <v>222</v>
      </c>
      <c r="T31" s="14"/>
      <c r="U31" s="8"/>
    </row>
    <row r="32" spans="1:21" ht="12.75">
      <c r="A32" s="4">
        <v>27</v>
      </c>
      <c r="B32" s="5" t="s">
        <v>52</v>
      </c>
      <c r="C32" s="62">
        <v>17337</v>
      </c>
      <c r="D32" s="75">
        <f t="shared" si="1"/>
        <v>0.17337</v>
      </c>
      <c r="E32" s="7">
        <v>2150</v>
      </c>
      <c r="F32" s="7"/>
      <c r="G32" s="8">
        <v>42.5</v>
      </c>
      <c r="H32" s="8">
        <v>4.02</v>
      </c>
      <c r="I32" s="65">
        <v>8568</v>
      </c>
      <c r="J32" s="77">
        <f t="shared" si="0"/>
        <v>0.08568</v>
      </c>
      <c r="K32" s="78">
        <v>91350</v>
      </c>
      <c r="L32" s="75">
        <f t="shared" si="2"/>
        <v>0.9135</v>
      </c>
      <c r="M32" s="79">
        <v>84023</v>
      </c>
      <c r="N32" s="75">
        <f t="shared" si="3"/>
        <v>0.84023</v>
      </c>
      <c r="O32" s="8">
        <v>280.03</v>
      </c>
      <c r="P32" s="7">
        <v>26</v>
      </c>
      <c r="Q32" s="33">
        <v>4</v>
      </c>
      <c r="R32" s="7">
        <v>476</v>
      </c>
      <c r="S32" s="35">
        <v>118</v>
      </c>
      <c r="T32" s="14"/>
      <c r="U32" s="8"/>
    </row>
    <row r="33" spans="1:21" ht="12.75">
      <c r="A33" s="4">
        <v>28</v>
      </c>
      <c r="B33" s="5" t="s">
        <v>33</v>
      </c>
      <c r="C33" s="62">
        <v>366018</v>
      </c>
      <c r="D33" s="75">
        <f t="shared" si="1"/>
        <v>3.66018</v>
      </c>
      <c r="E33" s="7">
        <v>24718</v>
      </c>
      <c r="F33" s="7">
        <v>1450</v>
      </c>
      <c r="G33" s="8">
        <v>17.42</v>
      </c>
      <c r="H33" s="8">
        <v>1.166</v>
      </c>
      <c r="I33" s="65">
        <v>8726</v>
      </c>
      <c r="J33" s="77">
        <f t="shared" si="0"/>
        <v>0.08726</v>
      </c>
      <c r="K33" s="78">
        <v>145085</v>
      </c>
      <c r="L33" s="75">
        <f t="shared" si="2"/>
        <v>1.45085</v>
      </c>
      <c r="M33" s="79">
        <v>17662</v>
      </c>
      <c r="N33" s="75">
        <f t="shared" si="3"/>
        <v>0.17662</v>
      </c>
      <c r="O33" s="8">
        <v>889</v>
      </c>
      <c r="P33" s="7">
        <v>48</v>
      </c>
      <c r="Q33" s="33">
        <v>74</v>
      </c>
      <c r="R33" s="7">
        <v>1177</v>
      </c>
      <c r="S33" s="34">
        <v>2</v>
      </c>
      <c r="T33" s="17"/>
      <c r="U33" s="5"/>
    </row>
    <row r="34" spans="1:21" ht="12.75">
      <c r="A34" s="4">
        <v>29</v>
      </c>
      <c r="B34" s="5" t="s">
        <v>23</v>
      </c>
      <c r="C34" s="62">
        <v>137</v>
      </c>
      <c r="D34" s="75">
        <f t="shared" si="1"/>
        <v>0.00137</v>
      </c>
      <c r="E34" s="7"/>
      <c r="F34" s="7"/>
      <c r="G34" s="8"/>
      <c r="H34" s="8"/>
      <c r="I34" s="65">
        <v>390</v>
      </c>
      <c r="J34" s="77">
        <f t="shared" si="0"/>
        <v>0.0039</v>
      </c>
      <c r="K34" s="78">
        <v>468</v>
      </c>
      <c r="L34" s="75">
        <f t="shared" si="2"/>
        <v>0.00468</v>
      </c>
      <c r="M34" s="79">
        <v>6296</v>
      </c>
      <c r="N34" s="75">
        <f t="shared" si="3"/>
        <v>0.06296</v>
      </c>
      <c r="O34" s="8">
        <v>167</v>
      </c>
      <c r="P34" s="7">
        <v>5</v>
      </c>
      <c r="Q34" s="33"/>
      <c r="R34" s="7"/>
      <c r="S34" s="34"/>
      <c r="T34" s="15"/>
      <c r="U34" s="5"/>
    </row>
    <row r="35" spans="1:21" ht="12.75">
      <c r="A35" s="4">
        <v>30</v>
      </c>
      <c r="B35" s="5" t="s">
        <v>24</v>
      </c>
      <c r="C35" s="62">
        <v>97</v>
      </c>
      <c r="D35" s="75">
        <f t="shared" si="1"/>
        <v>0.00097</v>
      </c>
      <c r="E35" s="7"/>
      <c r="F35" s="7"/>
      <c r="G35" s="8"/>
      <c r="H35" s="8"/>
      <c r="I35" s="65">
        <v>898</v>
      </c>
      <c r="J35" s="77">
        <f t="shared" si="0"/>
        <v>0.00898</v>
      </c>
      <c r="K35" s="78">
        <v>275</v>
      </c>
      <c r="L35" s="75">
        <f t="shared" si="2"/>
        <v>0.00275</v>
      </c>
      <c r="M35" s="79">
        <v>1675</v>
      </c>
      <c r="N35" s="75">
        <f t="shared" si="3"/>
        <v>0.01675</v>
      </c>
      <c r="O35" s="8">
        <v>730</v>
      </c>
      <c r="P35" s="7">
        <v>12</v>
      </c>
      <c r="Q35" s="33"/>
      <c r="R35" s="7"/>
      <c r="S35" s="34"/>
      <c r="T35" s="15"/>
      <c r="U35" s="5"/>
    </row>
    <row r="36" spans="1:21" ht="12.75">
      <c r="A36" s="4">
        <v>31</v>
      </c>
      <c r="B36" s="5" t="s">
        <v>25</v>
      </c>
      <c r="C36" s="62">
        <v>169</v>
      </c>
      <c r="D36" s="75">
        <f t="shared" si="1"/>
        <v>0.00169</v>
      </c>
      <c r="E36" s="7"/>
      <c r="F36" s="7"/>
      <c r="G36" s="8"/>
      <c r="H36" s="8"/>
      <c r="I36" s="65">
        <v>0</v>
      </c>
      <c r="J36" s="77">
        <f t="shared" si="0"/>
        <v>0</v>
      </c>
      <c r="K36" s="78">
        <v>0</v>
      </c>
      <c r="L36" s="75">
        <f t="shared" si="2"/>
        <v>0</v>
      </c>
      <c r="M36" s="79">
        <v>0</v>
      </c>
      <c r="N36" s="75">
        <f t="shared" si="3"/>
        <v>0</v>
      </c>
      <c r="O36" s="8">
        <v>0</v>
      </c>
      <c r="P36" s="7">
        <v>0</v>
      </c>
      <c r="Q36" s="33"/>
      <c r="R36" s="7"/>
      <c r="S36" s="34"/>
      <c r="T36" s="15"/>
      <c r="U36" s="5"/>
    </row>
    <row r="37" spans="1:21" ht="12.75">
      <c r="A37" s="4">
        <v>32</v>
      </c>
      <c r="B37" s="5" t="s">
        <v>26</v>
      </c>
      <c r="C37" s="62"/>
      <c r="D37" s="75">
        <f t="shared" si="1"/>
        <v>0</v>
      </c>
      <c r="E37" s="7"/>
      <c r="F37" s="7"/>
      <c r="G37" s="8"/>
      <c r="H37" s="8"/>
      <c r="I37" s="65">
        <v>0</v>
      </c>
      <c r="J37" s="77">
        <f t="shared" si="0"/>
        <v>0</v>
      </c>
      <c r="K37" s="78">
        <v>0</v>
      </c>
      <c r="L37" s="75">
        <f t="shared" si="2"/>
        <v>0</v>
      </c>
      <c r="M37" s="79">
        <v>0</v>
      </c>
      <c r="N37" s="75">
        <f t="shared" si="3"/>
        <v>0</v>
      </c>
      <c r="O37" s="8">
        <v>0</v>
      </c>
      <c r="P37" s="7">
        <v>0</v>
      </c>
      <c r="Q37" s="33"/>
      <c r="R37" s="7"/>
      <c r="S37" s="34"/>
      <c r="T37" s="15"/>
      <c r="U37" s="5"/>
    </row>
    <row r="38" spans="1:21" ht="12.75">
      <c r="A38" s="4">
        <v>33</v>
      </c>
      <c r="B38" s="5" t="s">
        <v>27</v>
      </c>
      <c r="C38" s="62">
        <v>681</v>
      </c>
      <c r="D38" s="75">
        <f t="shared" si="1"/>
        <v>0.00681</v>
      </c>
      <c r="E38" s="7"/>
      <c r="F38" s="7"/>
      <c r="G38" s="8"/>
      <c r="H38" s="8"/>
      <c r="I38" s="65">
        <v>301</v>
      </c>
      <c r="J38" s="77">
        <f t="shared" si="0"/>
        <v>0.00301</v>
      </c>
      <c r="K38" s="78">
        <v>0</v>
      </c>
      <c r="L38" s="75">
        <f t="shared" si="2"/>
        <v>0</v>
      </c>
      <c r="M38" s="79">
        <v>4807</v>
      </c>
      <c r="N38" s="75">
        <f t="shared" si="3"/>
        <v>0.04807</v>
      </c>
      <c r="O38" s="8">
        <v>332</v>
      </c>
      <c r="P38" s="7">
        <v>90</v>
      </c>
      <c r="Q38" s="33"/>
      <c r="R38" s="7"/>
      <c r="S38" s="34"/>
      <c r="T38" s="15"/>
      <c r="U38" s="5"/>
    </row>
    <row r="39" spans="1:21" ht="12.75">
      <c r="A39" s="4">
        <v>34</v>
      </c>
      <c r="B39" s="5" t="s">
        <v>28</v>
      </c>
      <c r="C39" s="62"/>
      <c r="D39" s="75">
        <f t="shared" si="1"/>
        <v>0</v>
      </c>
      <c r="E39" s="7"/>
      <c r="F39" s="7">
        <v>250</v>
      </c>
      <c r="G39" s="8"/>
      <c r="H39" s="8"/>
      <c r="I39" s="65">
        <v>1725</v>
      </c>
      <c r="J39" s="77">
        <f t="shared" si="0"/>
        <v>0.01725</v>
      </c>
      <c r="K39" s="78">
        <v>0</v>
      </c>
      <c r="L39" s="75">
        <f t="shared" si="2"/>
        <v>0</v>
      </c>
      <c r="M39" s="79">
        <v>5289</v>
      </c>
      <c r="N39" s="75">
        <f t="shared" si="3"/>
        <v>0.05289</v>
      </c>
      <c r="O39" s="8">
        <v>1090</v>
      </c>
      <c r="P39" s="7">
        <v>0</v>
      </c>
      <c r="Q39" s="33"/>
      <c r="R39" s="7"/>
      <c r="S39" s="34"/>
      <c r="T39" s="15"/>
      <c r="U39" s="5"/>
    </row>
    <row r="40" spans="1:21" ht="12.75">
      <c r="A40" s="4">
        <v>35</v>
      </c>
      <c r="B40" s="5" t="s">
        <v>67</v>
      </c>
      <c r="C40" s="62">
        <v>578</v>
      </c>
      <c r="D40" s="75">
        <f t="shared" si="1"/>
        <v>0.00578</v>
      </c>
      <c r="E40" s="7"/>
      <c r="F40" s="7"/>
      <c r="G40" s="8"/>
      <c r="H40" s="8"/>
      <c r="I40" s="65">
        <v>417</v>
      </c>
      <c r="J40" s="77">
        <f t="shared" si="0"/>
        <v>0.00417</v>
      </c>
      <c r="K40" s="78">
        <v>25</v>
      </c>
      <c r="L40" s="75">
        <f t="shared" si="2"/>
        <v>0.00025</v>
      </c>
      <c r="M40" s="79">
        <v>1637</v>
      </c>
      <c r="N40" s="75">
        <f t="shared" si="3"/>
        <v>0.01637</v>
      </c>
      <c r="O40" s="8">
        <v>0</v>
      </c>
      <c r="P40" s="7">
        <v>21</v>
      </c>
      <c r="Q40" s="33">
        <v>5</v>
      </c>
      <c r="R40" s="25"/>
      <c r="S40" s="25"/>
      <c r="T40" s="15"/>
      <c r="U40" s="5"/>
    </row>
    <row r="41" spans="1:21" ht="12.75">
      <c r="A41" s="4">
        <v>36</v>
      </c>
      <c r="B41" s="5" t="s">
        <v>49</v>
      </c>
      <c r="C41" s="62">
        <v>5170</v>
      </c>
      <c r="D41" s="75">
        <f t="shared" si="1"/>
        <v>0.0517</v>
      </c>
      <c r="E41" s="7"/>
      <c r="F41" s="7"/>
      <c r="G41" s="8"/>
      <c r="H41" s="8"/>
      <c r="I41" s="65">
        <v>9150</v>
      </c>
      <c r="J41" s="77">
        <f t="shared" si="0"/>
        <v>0.0915</v>
      </c>
      <c r="K41" s="78">
        <v>24047</v>
      </c>
      <c r="L41" s="75">
        <f t="shared" si="2"/>
        <v>0.24047</v>
      </c>
      <c r="M41" s="78">
        <v>125797</v>
      </c>
      <c r="N41" s="75">
        <f t="shared" si="3"/>
        <v>1.25797</v>
      </c>
      <c r="O41" s="8">
        <v>23885</v>
      </c>
      <c r="P41" s="7">
        <v>0</v>
      </c>
      <c r="Q41" s="33"/>
      <c r="R41" s="7"/>
      <c r="S41" s="34"/>
      <c r="T41" s="15"/>
      <c r="U41" s="5"/>
    </row>
    <row r="42" spans="1:21" ht="12.75">
      <c r="A42" s="4"/>
      <c r="B42" s="9" t="s">
        <v>29</v>
      </c>
      <c r="C42" s="60">
        <f>SUM(C6:C41)</f>
        <v>4751796</v>
      </c>
      <c r="D42" s="76">
        <f>SUM(C42/100000)</f>
        <v>47.51796</v>
      </c>
      <c r="E42" s="22">
        <f>SUM(E6:E33)</f>
        <v>145897</v>
      </c>
      <c r="F42" s="22">
        <f>SUM(F6:F39)</f>
        <v>17338</v>
      </c>
      <c r="G42" s="6">
        <f>SUM(G6:G41)</f>
        <v>531.82</v>
      </c>
      <c r="H42" s="6">
        <f>SUM(H6:H41)</f>
        <v>132.72899999999998</v>
      </c>
      <c r="I42" s="69">
        <f aca="true" t="shared" si="4" ref="I42:P42">SUM(I6:I41)</f>
        <v>274679</v>
      </c>
      <c r="J42" s="80">
        <f t="shared" si="0"/>
        <v>2.74679</v>
      </c>
      <c r="K42" s="81">
        <f t="shared" si="4"/>
        <v>1099505</v>
      </c>
      <c r="L42" s="80">
        <f>SUM(K42/100000)</f>
        <v>10.99505</v>
      </c>
      <c r="M42" s="81">
        <f>SUM(M6:M41)</f>
        <v>959862</v>
      </c>
      <c r="N42" s="80">
        <f>SUM(M42/100000)</f>
        <v>9.59862</v>
      </c>
      <c r="O42" s="37">
        <f t="shared" si="4"/>
        <v>85138.435</v>
      </c>
      <c r="P42" s="36">
        <f t="shared" si="4"/>
        <v>11626</v>
      </c>
      <c r="Q42" s="38">
        <f>SUM(Q6:Q40)</f>
        <v>2252.2</v>
      </c>
      <c r="R42" s="22">
        <f>SUM(R6:R41)</f>
        <v>8666</v>
      </c>
      <c r="S42" s="39">
        <f>SUM(S6:S41)</f>
        <v>2329</v>
      </c>
      <c r="T42" s="14"/>
      <c r="U42" s="6"/>
    </row>
    <row r="43" spans="3:21" ht="12.75">
      <c r="C43" s="63"/>
      <c r="D43" s="23"/>
      <c r="E43" s="23"/>
      <c r="F43" s="23"/>
      <c r="H43" s="23"/>
      <c r="I43" s="70"/>
      <c r="J43" s="40"/>
      <c r="K43" s="70"/>
      <c r="L43" s="40"/>
      <c r="M43" s="70"/>
      <c r="N43" s="40"/>
      <c r="O43" s="41"/>
      <c r="P43" s="40"/>
      <c r="Q43" s="42"/>
      <c r="R43" s="23"/>
      <c r="S43" s="23"/>
      <c r="T43" s="18"/>
      <c r="U43" s="5"/>
    </row>
    <row r="44" spans="1:21" ht="12.75">
      <c r="A44" s="10" t="s">
        <v>45</v>
      </c>
      <c r="B44" s="10"/>
      <c r="C44" s="64"/>
      <c r="D44" s="43"/>
      <c r="E44" s="24"/>
      <c r="F44" s="24"/>
      <c r="G44" s="24"/>
      <c r="H44" s="190" t="s">
        <v>60</v>
      </c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8"/>
      <c r="U44" s="5"/>
    </row>
    <row r="45" spans="1:21" ht="12.75">
      <c r="A45" s="11"/>
      <c r="B45" s="5"/>
      <c r="C45" s="65"/>
      <c r="D45" s="25"/>
      <c r="E45" s="25"/>
      <c r="F45" s="25"/>
      <c r="G45" s="25"/>
      <c r="H45" s="25"/>
      <c r="I45" s="69"/>
      <c r="J45" s="36"/>
      <c r="K45" s="69"/>
      <c r="L45" s="36"/>
      <c r="M45" s="69"/>
      <c r="N45" s="36"/>
      <c r="O45" s="36"/>
      <c r="P45" s="36"/>
      <c r="Q45" s="25"/>
      <c r="R45" s="25"/>
      <c r="S45" s="25"/>
      <c r="T45" s="19"/>
      <c r="U45" s="5"/>
    </row>
    <row r="46" spans="1:21" ht="12.75">
      <c r="A46" s="11"/>
      <c r="B46" s="5"/>
      <c r="C46" s="66"/>
      <c r="D46" s="57"/>
      <c r="E46" s="26"/>
      <c r="F46" s="29"/>
      <c r="G46" s="25"/>
      <c r="H46" s="44"/>
      <c r="I46" s="71"/>
      <c r="J46" s="46"/>
      <c r="K46" s="73"/>
      <c r="L46" s="46"/>
      <c r="M46" s="73"/>
      <c r="N46" s="47"/>
      <c r="O46" s="47"/>
      <c r="P46" s="45"/>
      <c r="Q46" s="44"/>
      <c r="R46" s="26"/>
      <c r="S46" s="29"/>
      <c r="T46" s="5"/>
      <c r="U46" s="5"/>
    </row>
    <row r="47" spans="1:21" ht="12.75">
      <c r="A47" s="11"/>
      <c r="B47" s="5"/>
      <c r="C47" s="66"/>
      <c r="D47" s="57"/>
      <c r="E47" s="26"/>
      <c r="F47" s="29"/>
      <c r="G47" s="25"/>
      <c r="H47" s="44"/>
      <c r="I47" s="71"/>
      <c r="J47" s="46"/>
      <c r="K47" s="73"/>
      <c r="L47" s="46"/>
      <c r="M47" s="73"/>
      <c r="N47" s="47"/>
      <c r="O47" s="47"/>
      <c r="P47" s="45"/>
      <c r="Q47" s="44"/>
      <c r="R47" s="26"/>
      <c r="S47" s="29"/>
      <c r="T47" s="5"/>
      <c r="U47" s="5"/>
    </row>
    <row r="48" spans="1:21" ht="12.75">
      <c r="A48" s="11"/>
      <c r="B48" s="5"/>
      <c r="C48" s="66"/>
      <c r="D48" s="57"/>
      <c r="E48" s="26"/>
      <c r="F48" s="29"/>
      <c r="G48" s="25"/>
      <c r="H48" s="44"/>
      <c r="I48" s="71"/>
      <c r="J48" s="46"/>
      <c r="K48" s="73"/>
      <c r="L48" s="46"/>
      <c r="M48" s="73"/>
      <c r="N48" s="47"/>
      <c r="O48" s="47"/>
      <c r="P48" s="45"/>
      <c r="Q48" s="44"/>
      <c r="R48" s="26"/>
      <c r="S48" s="29"/>
      <c r="T48" s="5"/>
      <c r="U48" s="5"/>
    </row>
    <row r="49" spans="1:21" ht="12.75">
      <c r="A49" s="11"/>
      <c r="B49" s="5"/>
      <c r="C49" s="66"/>
      <c r="D49" s="57"/>
      <c r="E49" s="26"/>
      <c r="F49" s="29"/>
      <c r="G49" s="25"/>
      <c r="H49" s="44"/>
      <c r="I49" s="71"/>
      <c r="J49" s="46"/>
      <c r="K49" s="73"/>
      <c r="L49" s="46"/>
      <c r="M49" s="73"/>
      <c r="N49" s="47"/>
      <c r="O49" s="47"/>
      <c r="P49" s="45"/>
      <c r="Q49" s="44"/>
      <c r="R49" s="26"/>
      <c r="S49" s="29"/>
      <c r="T49" s="5"/>
      <c r="U49" s="5"/>
    </row>
    <row r="50" spans="1:21" ht="12.75">
      <c r="A50" s="4"/>
      <c r="B50" s="5"/>
      <c r="C50" s="66"/>
      <c r="D50" s="57"/>
      <c r="E50" s="26"/>
      <c r="F50" s="29"/>
      <c r="G50" s="25"/>
      <c r="H50" s="44"/>
      <c r="I50" s="71"/>
      <c r="J50" s="46"/>
      <c r="K50" s="73"/>
      <c r="L50" s="46"/>
      <c r="M50" s="73"/>
      <c r="N50" s="47"/>
      <c r="O50" s="47"/>
      <c r="P50" s="45"/>
      <c r="Q50" s="48"/>
      <c r="R50" s="26"/>
      <c r="S50" s="29"/>
      <c r="T50" s="5"/>
      <c r="U50" s="5"/>
    </row>
    <row r="51" spans="1:21" ht="12.75">
      <c r="A51" s="4"/>
      <c r="B51" s="5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1:21" ht="12.75">
      <c r="A52" s="4"/>
      <c r="B52" s="5"/>
      <c r="C52" s="66"/>
      <c r="D52" s="57"/>
      <c r="E52" s="26"/>
      <c r="F52" s="29"/>
      <c r="G52" s="25"/>
      <c r="H52" s="44"/>
      <c r="I52" s="71"/>
      <c r="J52" s="46"/>
      <c r="K52" s="73"/>
      <c r="L52" s="46"/>
      <c r="M52" s="73"/>
      <c r="N52" s="47"/>
      <c r="O52" s="47"/>
      <c r="P52" s="45"/>
      <c r="Q52" s="48"/>
      <c r="R52" s="26"/>
      <c r="S52" s="29"/>
      <c r="T52" s="5"/>
      <c r="U52" s="5"/>
    </row>
    <row r="53" spans="1:21" ht="12.75">
      <c r="A53" s="4"/>
      <c r="B53" s="5"/>
      <c r="C53" s="66"/>
      <c r="D53" s="57"/>
      <c r="E53" s="26"/>
      <c r="F53" s="29"/>
      <c r="G53" s="25"/>
      <c r="H53" s="44"/>
      <c r="I53" s="71"/>
      <c r="J53" s="46"/>
      <c r="K53" s="73"/>
      <c r="L53" s="46"/>
      <c r="M53" s="73"/>
      <c r="N53" s="47"/>
      <c r="O53" s="47"/>
      <c r="P53" s="45"/>
      <c r="Q53" s="48"/>
      <c r="R53" s="26"/>
      <c r="S53" s="29"/>
      <c r="T53" s="5"/>
      <c r="U53" s="5"/>
    </row>
    <row r="54" spans="1:21" ht="12.75">
      <c r="A54" s="4"/>
      <c r="B54" s="5"/>
      <c r="C54" s="66"/>
      <c r="D54" s="57"/>
      <c r="E54" s="26"/>
      <c r="F54" s="29"/>
      <c r="G54" s="25"/>
      <c r="H54" s="44"/>
      <c r="I54" s="71"/>
      <c r="J54" s="46"/>
      <c r="K54" s="73"/>
      <c r="L54" s="46"/>
      <c r="M54" s="73"/>
      <c r="N54" s="47"/>
      <c r="O54" s="47"/>
      <c r="P54" s="45"/>
      <c r="Q54" s="48"/>
      <c r="R54" s="26"/>
      <c r="S54" s="29"/>
      <c r="T54" s="5"/>
      <c r="U54" s="5"/>
    </row>
  </sheetData>
  <mergeCells count="7">
    <mergeCell ref="A1:S1"/>
    <mergeCell ref="I2:O2"/>
    <mergeCell ref="C51:U51"/>
    <mergeCell ref="H44:S44"/>
    <mergeCell ref="R2:S2"/>
    <mergeCell ref="R3:S3"/>
    <mergeCell ref="E2:F2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31.03.2014&amp;R&amp;"Arial,Bold"&amp;12ANNEXURE-I</oddHeader>
    <oddFooter xml:space="preserve">&amp;R  </oddFooter>
  </headerFooter>
  <ignoredErrors>
    <ignoredError sqref="Q42 N42 L42 J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="80" zoomScaleSheetLayoutView="80" workbookViewId="0" topLeftCell="A1">
      <selection activeCell="J31" sqref="J31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58" customWidth="1"/>
    <col min="5" max="5" width="11.28125" style="27" customWidth="1"/>
    <col min="6" max="6" width="10.421875" style="30" customWidth="1"/>
    <col min="7" max="7" width="14.28125" style="90" customWidth="1"/>
    <col min="8" max="8" width="10.8515625" style="93" customWidth="1"/>
    <col min="9" max="9" width="14.421875" style="72" hidden="1" customWidth="1"/>
    <col min="10" max="10" width="14.421875" style="86" customWidth="1"/>
    <col min="11" max="11" width="15.140625" style="87" hidden="1" customWidth="1"/>
    <col min="12" max="12" width="15.140625" style="86" customWidth="1"/>
    <col min="13" max="13" width="14.57421875" style="87" hidden="1" customWidth="1"/>
    <col min="14" max="14" width="14.57421875" style="88" customWidth="1"/>
    <col min="15" max="15" width="13.140625" style="88" customWidth="1"/>
    <col min="16" max="16" width="10.00390625" style="89" customWidth="1"/>
    <col min="17" max="17" width="11.421875" style="95" customWidth="1"/>
    <col min="18" max="18" width="10.00390625" style="27" customWidth="1"/>
    <col min="19" max="19" width="12.140625" style="30" customWidth="1"/>
    <col min="20" max="20" width="2.7109375" style="1" hidden="1" customWidth="1"/>
    <col min="21" max="21" width="26.140625" style="1" hidden="1" customWidth="1"/>
    <col min="22" max="16384" width="9.140625" style="1" customWidth="1"/>
  </cols>
  <sheetData>
    <row r="1" spans="1:20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20"/>
    </row>
    <row r="2" spans="1:21" ht="12.75">
      <c r="A2" s="3" t="s">
        <v>56</v>
      </c>
      <c r="B2" s="3" t="s">
        <v>57</v>
      </c>
      <c r="C2" s="59" t="s">
        <v>46</v>
      </c>
      <c r="D2" s="96" t="s">
        <v>46</v>
      </c>
      <c r="E2" s="186" t="s">
        <v>63</v>
      </c>
      <c r="F2" s="187"/>
      <c r="G2" s="96" t="s">
        <v>61</v>
      </c>
      <c r="H2" s="96" t="s">
        <v>42</v>
      </c>
      <c r="I2" s="186" t="s">
        <v>55</v>
      </c>
      <c r="J2" s="186"/>
      <c r="K2" s="186"/>
      <c r="L2" s="186"/>
      <c r="M2" s="186"/>
      <c r="N2" s="186"/>
      <c r="O2" s="186"/>
      <c r="P2" s="96" t="s">
        <v>37</v>
      </c>
      <c r="Q2" s="32" t="s">
        <v>47</v>
      </c>
      <c r="R2" s="188" t="s">
        <v>51</v>
      </c>
      <c r="S2" s="189"/>
      <c r="T2" s="13"/>
      <c r="U2" s="3"/>
    </row>
    <row r="3" spans="1:21" ht="12.75">
      <c r="A3" s="3"/>
      <c r="B3" s="3"/>
      <c r="C3" s="60"/>
      <c r="D3" s="22"/>
      <c r="E3" s="22" t="s">
        <v>64</v>
      </c>
      <c r="F3" s="96" t="s">
        <v>65</v>
      </c>
      <c r="G3" s="32" t="s">
        <v>62</v>
      </c>
      <c r="H3" s="96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30</v>
      </c>
      <c r="P3" s="96" t="s">
        <v>38</v>
      </c>
      <c r="Q3" s="32" t="s">
        <v>59</v>
      </c>
      <c r="R3" s="188" t="s">
        <v>50</v>
      </c>
      <c r="S3" s="189"/>
      <c r="T3" s="12"/>
      <c r="U3" s="3"/>
    </row>
    <row r="4" spans="1:21" ht="12.75">
      <c r="A4" s="3"/>
      <c r="B4" s="3"/>
      <c r="C4" s="60"/>
      <c r="D4" s="22"/>
      <c r="E4" s="23"/>
      <c r="F4" s="23"/>
      <c r="G4" s="6"/>
      <c r="H4" s="96"/>
      <c r="I4" s="60"/>
      <c r="J4" s="22"/>
      <c r="K4" s="60"/>
      <c r="L4" s="22"/>
      <c r="M4" s="60"/>
      <c r="N4" s="22"/>
      <c r="O4" s="22"/>
      <c r="P4" s="96"/>
      <c r="Q4" s="32" t="s">
        <v>48</v>
      </c>
      <c r="R4" s="96" t="s">
        <v>53</v>
      </c>
      <c r="S4" s="96" t="s">
        <v>54</v>
      </c>
      <c r="T4" s="12"/>
      <c r="U4" s="3"/>
    </row>
    <row r="5" spans="1:21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58</v>
      </c>
      <c r="P5" s="54" t="s">
        <v>32</v>
      </c>
      <c r="Q5" s="55" t="s">
        <v>31</v>
      </c>
      <c r="R5" s="54" t="s">
        <v>32</v>
      </c>
      <c r="S5" s="54" t="s">
        <v>32</v>
      </c>
      <c r="T5" s="12"/>
      <c r="U5" s="3"/>
    </row>
    <row r="6" spans="1:21" ht="12.75">
      <c r="A6" s="4">
        <v>1</v>
      </c>
      <c r="B6" s="5" t="s">
        <v>3</v>
      </c>
      <c r="C6" s="62">
        <v>521699</v>
      </c>
      <c r="D6" s="75">
        <f>SUM(C6/100000)</f>
        <v>5.21699</v>
      </c>
      <c r="E6" s="7">
        <v>22914</v>
      </c>
      <c r="F6" s="7"/>
      <c r="G6" s="8">
        <v>76.31</v>
      </c>
      <c r="H6" s="8">
        <v>12.31</v>
      </c>
      <c r="I6" s="102">
        <v>6454</v>
      </c>
      <c r="J6" s="77">
        <f aca="true" t="shared" si="0" ref="J6:J43">SUM(I6/100000)</f>
        <v>0.06454</v>
      </c>
      <c r="K6" s="102">
        <v>22790</v>
      </c>
      <c r="L6" s="75">
        <f>SUM(K6/100000)</f>
        <v>0.2279</v>
      </c>
      <c r="M6" s="102">
        <v>41360</v>
      </c>
      <c r="N6" s="75">
        <f>SUM(M6/100000)</f>
        <v>0.4136</v>
      </c>
      <c r="O6" s="103">
        <v>1870.595</v>
      </c>
      <c r="P6" s="102">
        <v>613</v>
      </c>
      <c r="Q6" s="33">
        <v>16</v>
      </c>
      <c r="R6" s="7">
        <v>0</v>
      </c>
      <c r="S6" s="8">
        <v>13</v>
      </c>
      <c r="T6" s="14"/>
      <c r="U6" s="7"/>
    </row>
    <row r="7" spans="1:21" ht="12.75">
      <c r="A7" s="4">
        <v>2</v>
      </c>
      <c r="B7" s="5" t="s">
        <v>4</v>
      </c>
      <c r="C7" s="62">
        <v>3472</v>
      </c>
      <c r="D7" s="75">
        <f aca="true" t="shared" si="1" ref="D7:D42">SUM(C7/100000)</f>
        <v>0.03472</v>
      </c>
      <c r="E7" s="7"/>
      <c r="F7" s="7">
        <v>750</v>
      </c>
      <c r="G7" s="8"/>
      <c r="H7" s="8"/>
      <c r="I7" s="102">
        <v>1071</v>
      </c>
      <c r="J7" s="77">
        <f t="shared" si="0"/>
        <v>0.01071</v>
      </c>
      <c r="K7" s="102">
        <v>18945</v>
      </c>
      <c r="L7" s="75">
        <f aca="true" t="shared" si="2" ref="L7:L42">SUM(K7/100000)</f>
        <v>0.18945</v>
      </c>
      <c r="M7" s="102">
        <v>14433</v>
      </c>
      <c r="N7" s="75">
        <f aca="true" t="shared" si="3" ref="N7:N42">SUM(M7/100000)</f>
        <v>0.14433</v>
      </c>
      <c r="O7" s="103">
        <v>217.1</v>
      </c>
      <c r="P7" s="102">
        <v>18</v>
      </c>
      <c r="Q7" s="33">
        <v>6.8</v>
      </c>
      <c r="R7" s="7">
        <v>297</v>
      </c>
      <c r="S7" s="34"/>
      <c r="T7" s="15"/>
      <c r="U7" s="5"/>
    </row>
    <row r="8" spans="1:21" ht="12.75">
      <c r="A8" s="4">
        <v>3</v>
      </c>
      <c r="B8" s="5" t="s">
        <v>5</v>
      </c>
      <c r="C8" s="62">
        <v>108302</v>
      </c>
      <c r="D8" s="75">
        <f t="shared" si="1"/>
        <v>1.08302</v>
      </c>
      <c r="E8" s="7">
        <v>2933</v>
      </c>
      <c r="F8" s="7"/>
      <c r="G8" s="8"/>
      <c r="H8" s="8"/>
      <c r="I8" s="102">
        <v>98</v>
      </c>
      <c r="J8" s="77">
        <f t="shared" si="0"/>
        <v>0.00098</v>
      </c>
      <c r="K8" s="102">
        <v>6663</v>
      </c>
      <c r="L8" s="75">
        <f t="shared" si="2"/>
        <v>0.06663</v>
      </c>
      <c r="M8" s="102">
        <v>1211</v>
      </c>
      <c r="N8" s="75">
        <f t="shared" si="3"/>
        <v>0.01211</v>
      </c>
      <c r="O8" s="103">
        <v>910</v>
      </c>
      <c r="P8" s="102">
        <v>45</v>
      </c>
      <c r="Q8" s="33">
        <v>6</v>
      </c>
      <c r="R8" s="7">
        <v>1952</v>
      </c>
      <c r="S8" s="34"/>
      <c r="T8" s="15"/>
      <c r="U8" s="5"/>
    </row>
    <row r="9" spans="1:21" ht="12.75">
      <c r="A9" s="4">
        <v>4</v>
      </c>
      <c r="B9" s="5" t="s">
        <v>39</v>
      </c>
      <c r="C9" s="62">
        <v>129823</v>
      </c>
      <c r="D9" s="75">
        <f t="shared" si="1"/>
        <v>1.29823</v>
      </c>
      <c r="E9" s="7">
        <v>5914</v>
      </c>
      <c r="F9" s="7">
        <v>5010</v>
      </c>
      <c r="G9" s="8">
        <v>8.2</v>
      </c>
      <c r="H9" s="8">
        <v>1</v>
      </c>
      <c r="I9" s="102">
        <v>955</v>
      </c>
      <c r="J9" s="77">
        <f t="shared" si="0"/>
        <v>0.00955</v>
      </c>
      <c r="K9" s="102">
        <v>7376</v>
      </c>
      <c r="L9" s="75">
        <f t="shared" si="2"/>
        <v>0.07376</v>
      </c>
      <c r="M9" s="102">
        <v>50117</v>
      </c>
      <c r="N9" s="75">
        <f t="shared" si="3"/>
        <v>0.50117</v>
      </c>
      <c r="O9" s="103">
        <v>775.6</v>
      </c>
      <c r="P9" s="102">
        <v>139</v>
      </c>
      <c r="Q9" s="33"/>
      <c r="R9" s="7">
        <v>0</v>
      </c>
      <c r="S9" s="34"/>
      <c r="T9" s="16"/>
      <c r="U9" s="5"/>
    </row>
    <row r="10" spans="1:21" ht="12.75">
      <c r="A10" s="4">
        <v>5</v>
      </c>
      <c r="B10" s="5" t="s">
        <v>35</v>
      </c>
      <c r="C10" s="62">
        <v>48509</v>
      </c>
      <c r="D10" s="75">
        <f t="shared" si="1"/>
        <v>0.48509</v>
      </c>
      <c r="E10" s="7">
        <v>1210</v>
      </c>
      <c r="F10" s="7"/>
      <c r="G10" s="8">
        <v>2.5</v>
      </c>
      <c r="H10" s="8">
        <v>0.33</v>
      </c>
      <c r="I10" s="102">
        <v>2042</v>
      </c>
      <c r="J10" s="77">
        <f t="shared" si="0"/>
        <v>0.02042</v>
      </c>
      <c r="K10" s="102">
        <v>7254</v>
      </c>
      <c r="L10" s="75">
        <f t="shared" si="2"/>
        <v>0.07254</v>
      </c>
      <c r="M10" s="102">
        <v>3311</v>
      </c>
      <c r="N10" s="75">
        <f t="shared" si="3"/>
        <v>0.03311</v>
      </c>
      <c r="O10" s="103">
        <v>18116.72</v>
      </c>
      <c r="P10" s="102">
        <v>240</v>
      </c>
      <c r="Q10" s="33"/>
      <c r="R10" s="7">
        <v>568</v>
      </c>
      <c r="S10" s="34"/>
      <c r="T10" s="15"/>
      <c r="U10" s="5"/>
    </row>
    <row r="11" spans="1:21" ht="12.75">
      <c r="A11" s="4">
        <v>6</v>
      </c>
      <c r="B11" s="5" t="s">
        <v>6</v>
      </c>
      <c r="C11" s="62">
        <v>4086</v>
      </c>
      <c r="D11" s="75">
        <f t="shared" si="1"/>
        <v>0.04086</v>
      </c>
      <c r="E11" s="7"/>
      <c r="F11" s="7"/>
      <c r="G11" s="8"/>
      <c r="H11" s="8"/>
      <c r="I11" s="102">
        <v>707</v>
      </c>
      <c r="J11" s="77">
        <f t="shared" si="0"/>
        <v>0.00707</v>
      </c>
      <c r="K11" s="102">
        <v>393</v>
      </c>
      <c r="L11" s="75">
        <f t="shared" si="2"/>
        <v>0.00393</v>
      </c>
      <c r="M11" s="102">
        <v>1093</v>
      </c>
      <c r="N11" s="75">
        <f t="shared" si="3"/>
        <v>0.01093</v>
      </c>
      <c r="O11" s="103">
        <v>1.72</v>
      </c>
      <c r="P11" s="102">
        <v>15</v>
      </c>
      <c r="Q11" s="33">
        <v>193.8</v>
      </c>
      <c r="R11" s="7">
        <v>0</v>
      </c>
      <c r="S11" s="34">
        <v>19</v>
      </c>
      <c r="T11" s="15"/>
      <c r="U11" s="5"/>
    </row>
    <row r="12" spans="1:21" ht="12.75">
      <c r="A12" s="4">
        <v>7</v>
      </c>
      <c r="B12" s="5" t="s">
        <v>7</v>
      </c>
      <c r="C12" s="62">
        <v>428559</v>
      </c>
      <c r="D12" s="75">
        <f t="shared" si="1"/>
        <v>4.28559</v>
      </c>
      <c r="E12" s="7">
        <v>20080</v>
      </c>
      <c r="F12" s="7">
        <v>1450</v>
      </c>
      <c r="G12" s="8"/>
      <c r="H12" s="8">
        <v>14.638</v>
      </c>
      <c r="I12" s="102">
        <v>2004</v>
      </c>
      <c r="J12" s="77">
        <f t="shared" si="0"/>
        <v>0.02004</v>
      </c>
      <c r="K12" s="102">
        <v>9253</v>
      </c>
      <c r="L12" s="75">
        <f t="shared" si="2"/>
        <v>0.09253</v>
      </c>
      <c r="M12" s="102">
        <v>31603</v>
      </c>
      <c r="N12" s="75">
        <f t="shared" si="3"/>
        <v>0.31603</v>
      </c>
      <c r="O12" s="103">
        <v>9512.6</v>
      </c>
      <c r="P12" s="102">
        <v>85</v>
      </c>
      <c r="Q12" s="33">
        <v>20</v>
      </c>
      <c r="R12" s="7">
        <v>38</v>
      </c>
      <c r="S12" s="34"/>
      <c r="T12" s="14"/>
      <c r="U12" s="8"/>
    </row>
    <row r="13" spans="1:21" ht="12.75">
      <c r="A13" s="4">
        <v>8</v>
      </c>
      <c r="B13" s="5" t="s">
        <v>8</v>
      </c>
      <c r="C13" s="62">
        <v>59800</v>
      </c>
      <c r="D13" s="75">
        <f t="shared" si="1"/>
        <v>0.598</v>
      </c>
      <c r="E13" s="7">
        <v>2503</v>
      </c>
      <c r="F13" s="7"/>
      <c r="G13" s="8">
        <v>43.16</v>
      </c>
      <c r="H13" s="8">
        <v>4</v>
      </c>
      <c r="I13" s="102">
        <v>22018</v>
      </c>
      <c r="J13" s="77">
        <f t="shared" si="0"/>
        <v>0.22018</v>
      </c>
      <c r="K13" s="102">
        <v>56364</v>
      </c>
      <c r="L13" s="75">
        <f t="shared" si="2"/>
        <v>0.56364</v>
      </c>
      <c r="M13" s="102">
        <v>93853</v>
      </c>
      <c r="N13" s="75">
        <f t="shared" si="3"/>
        <v>0.93853</v>
      </c>
      <c r="O13" s="103">
        <v>1024.25</v>
      </c>
      <c r="P13" s="102">
        <v>469</v>
      </c>
      <c r="Q13" s="33">
        <v>10</v>
      </c>
      <c r="R13" s="7">
        <v>0</v>
      </c>
      <c r="S13" s="34">
        <v>286</v>
      </c>
      <c r="T13" s="15"/>
      <c r="U13" s="5"/>
    </row>
    <row r="14" spans="1:21" ht="12.75">
      <c r="A14" s="4">
        <v>9</v>
      </c>
      <c r="B14" s="5" t="s">
        <v>9</v>
      </c>
      <c r="C14" s="62">
        <v>47250</v>
      </c>
      <c r="D14" s="75">
        <f t="shared" si="1"/>
        <v>0.4725</v>
      </c>
      <c r="E14" s="7"/>
      <c r="F14" s="7"/>
      <c r="G14" s="8">
        <v>7.2</v>
      </c>
      <c r="H14" s="8">
        <v>1</v>
      </c>
      <c r="I14" s="102">
        <v>24058</v>
      </c>
      <c r="J14" s="77">
        <f t="shared" si="0"/>
        <v>0.24058</v>
      </c>
      <c r="K14" s="102">
        <v>22592</v>
      </c>
      <c r="L14" s="75">
        <f t="shared" si="2"/>
        <v>0.22592</v>
      </c>
      <c r="M14" s="102">
        <v>33909</v>
      </c>
      <c r="N14" s="75">
        <f t="shared" si="3"/>
        <v>0.33909</v>
      </c>
      <c r="O14" s="103">
        <v>1208.5</v>
      </c>
      <c r="P14" s="102">
        <v>6</v>
      </c>
      <c r="Q14" s="33"/>
      <c r="R14" s="7">
        <v>21</v>
      </c>
      <c r="S14" s="34"/>
      <c r="T14" s="15"/>
      <c r="U14" s="5"/>
    </row>
    <row r="15" spans="1:21" ht="12.75">
      <c r="A15" s="4">
        <v>10</v>
      </c>
      <c r="B15" s="5" t="s">
        <v>10</v>
      </c>
      <c r="C15" s="62">
        <v>3033</v>
      </c>
      <c r="D15" s="75">
        <f t="shared" si="1"/>
        <v>0.03033</v>
      </c>
      <c r="E15" s="7">
        <v>200</v>
      </c>
      <c r="F15" s="7"/>
      <c r="G15" s="8"/>
      <c r="H15" s="8"/>
      <c r="I15" s="102">
        <v>5806</v>
      </c>
      <c r="J15" s="77">
        <f t="shared" si="0"/>
        <v>0.05806</v>
      </c>
      <c r="K15" s="102">
        <v>65283</v>
      </c>
      <c r="L15" s="75">
        <f t="shared" si="2"/>
        <v>0.65283</v>
      </c>
      <c r="M15" s="102">
        <v>59209</v>
      </c>
      <c r="N15" s="75">
        <f t="shared" si="3"/>
        <v>0.59209</v>
      </c>
      <c r="O15" s="103">
        <v>4288.85</v>
      </c>
      <c r="P15" s="102">
        <v>39</v>
      </c>
      <c r="Q15" s="33">
        <v>46.4</v>
      </c>
      <c r="R15" s="7">
        <v>334</v>
      </c>
      <c r="S15" s="34">
        <v>15</v>
      </c>
      <c r="T15" s="15"/>
      <c r="U15" s="5"/>
    </row>
    <row r="16" spans="1:21" ht="12.75">
      <c r="A16" s="4">
        <v>11</v>
      </c>
      <c r="B16" s="5" t="s">
        <v>36</v>
      </c>
      <c r="C16" s="62">
        <v>7237</v>
      </c>
      <c r="D16" s="75">
        <f t="shared" si="1"/>
        <v>0.07237</v>
      </c>
      <c r="E16" s="7">
        <v>500</v>
      </c>
      <c r="F16" s="7"/>
      <c r="G16" s="8">
        <v>1.2</v>
      </c>
      <c r="H16" s="8"/>
      <c r="I16" s="102">
        <v>620</v>
      </c>
      <c r="J16" s="77">
        <f t="shared" si="0"/>
        <v>0.0062</v>
      </c>
      <c r="K16" s="102">
        <v>9398</v>
      </c>
      <c r="L16" s="75">
        <f t="shared" si="2"/>
        <v>0.09398</v>
      </c>
      <c r="M16" s="102">
        <v>23374</v>
      </c>
      <c r="N16" s="75">
        <f t="shared" si="3"/>
        <v>0.23374</v>
      </c>
      <c r="O16" s="103">
        <v>480.9</v>
      </c>
      <c r="P16" s="102">
        <v>0</v>
      </c>
      <c r="Q16" s="33"/>
      <c r="R16" s="7">
        <v>493</v>
      </c>
      <c r="S16" s="34"/>
      <c r="T16" s="15"/>
      <c r="U16" s="5"/>
    </row>
    <row r="17" spans="1:21" ht="12.75">
      <c r="A17" s="4">
        <v>12</v>
      </c>
      <c r="B17" s="5" t="s">
        <v>11</v>
      </c>
      <c r="C17" s="62">
        <v>468771</v>
      </c>
      <c r="D17" s="75">
        <f t="shared" si="1"/>
        <v>4.68771</v>
      </c>
      <c r="E17" s="7">
        <v>6297</v>
      </c>
      <c r="F17" s="7">
        <v>1150</v>
      </c>
      <c r="G17" s="8">
        <v>15.2</v>
      </c>
      <c r="H17" s="8">
        <v>9.638</v>
      </c>
      <c r="I17" s="102">
        <v>2694</v>
      </c>
      <c r="J17" s="77">
        <f t="shared" si="0"/>
        <v>0.02694</v>
      </c>
      <c r="K17" s="102">
        <v>49632</v>
      </c>
      <c r="L17" s="75">
        <f t="shared" si="2"/>
        <v>0.49632</v>
      </c>
      <c r="M17" s="102">
        <v>7334</v>
      </c>
      <c r="N17" s="75">
        <f t="shared" si="3"/>
        <v>0.07334</v>
      </c>
      <c r="O17" s="103">
        <v>1596.41</v>
      </c>
      <c r="P17" s="102">
        <v>551</v>
      </c>
      <c r="Q17" s="33">
        <v>39.2</v>
      </c>
      <c r="R17" s="7">
        <v>16</v>
      </c>
      <c r="S17" s="34">
        <v>14</v>
      </c>
      <c r="T17" s="14"/>
      <c r="U17" s="8"/>
    </row>
    <row r="18" spans="1:21" ht="12.75">
      <c r="A18" s="4">
        <v>13</v>
      </c>
      <c r="B18" s="5" t="s">
        <v>12</v>
      </c>
      <c r="C18" s="62">
        <v>140524</v>
      </c>
      <c r="D18" s="75">
        <f t="shared" si="1"/>
        <v>1.40524</v>
      </c>
      <c r="E18" s="7"/>
      <c r="F18" s="7"/>
      <c r="G18" s="8">
        <v>0.72</v>
      </c>
      <c r="H18" s="8"/>
      <c r="I18" s="102">
        <v>1735</v>
      </c>
      <c r="J18" s="77">
        <f t="shared" si="0"/>
        <v>0.01735</v>
      </c>
      <c r="K18" s="102">
        <v>33912</v>
      </c>
      <c r="L18" s="75">
        <f t="shared" si="2"/>
        <v>0.33912</v>
      </c>
      <c r="M18" s="102">
        <v>54367</v>
      </c>
      <c r="N18" s="75">
        <f t="shared" si="3"/>
        <v>0.54367</v>
      </c>
      <c r="O18" s="103">
        <v>6714.39</v>
      </c>
      <c r="P18" s="102">
        <v>810</v>
      </c>
      <c r="Q18" s="33">
        <v>8</v>
      </c>
      <c r="R18" s="7">
        <v>0</v>
      </c>
      <c r="S18" s="34">
        <v>607</v>
      </c>
      <c r="T18" s="15"/>
      <c r="U18" s="5"/>
    </row>
    <row r="19" spans="1:21" ht="12.75">
      <c r="A19" s="4">
        <v>14</v>
      </c>
      <c r="B19" s="5" t="s">
        <v>40</v>
      </c>
      <c r="C19" s="62">
        <v>345362</v>
      </c>
      <c r="D19" s="75">
        <f t="shared" si="1"/>
        <v>3.45362</v>
      </c>
      <c r="E19" s="7">
        <v>9497</v>
      </c>
      <c r="F19" s="7">
        <v>761</v>
      </c>
      <c r="G19" s="8">
        <v>12.35</v>
      </c>
      <c r="H19" s="8">
        <v>0.476</v>
      </c>
      <c r="I19" s="102">
        <v>9198</v>
      </c>
      <c r="J19" s="77">
        <f t="shared" si="0"/>
        <v>0.09198</v>
      </c>
      <c r="K19" s="102">
        <v>4002</v>
      </c>
      <c r="L19" s="75">
        <f t="shared" si="2"/>
        <v>0.04002</v>
      </c>
      <c r="M19" s="102">
        <v>9444</v>
      </c>
      <c r="N19" s="75">
        <f t="shared" si="3"/>
        <v>0.09444</v>
      </c>
      <c r="O19" s="103">
        <v>1983</v>
      </c>
      <c r="P19" s="102">
        <v>87</v>
      </c>
      <c r="Q19" s="33">
        <v>24</v>
      </c>
      <c r="R19" s="7">
        <v>577</v>
      </c>
      <c r="S19" s="34"/>
      <c r="T19" s="14"/>
      <c r="U19" s="8"/>
    </row>
    <row r="20" spans="1:21" ht="12.75">
      <c r="A20" s="4">
        <v>15</v>
      </c>
      <c r="B20" s="5" t="s">
        <v>34</v>
      </c>
      <c r="C20" s="62">
        <v>855579</v>
      </c>
      <c r="D20" s="75">
        <f t="shared" si="1"/>
        <v>8.55579</v>
      </c>
      <c r="E20" s="7">
        <v>7150</v>
      </c>
      <c r="F20" s="7"/>
      <c r="G20" s="8">
        <v>16.4</v>
      </c>
      <c r="H20" s="8">
        <v>22.054</v>
      </c>
      <c r="I20" s="102">
        <v>8420</v>
      </c>
      <c r="J20" s="77">
        <f t="shared" si="0"/>
        <v>0.0842</v>
      </c>
      <c r="K20" s="102">
        <v>3478</v>
      </c>
      <c r="L20" s="75">
        <f t="shared" si="2"/>
        <v>0.03478</v>
      </c>
      <c r="M20" s="102">
        <v>68683</v>
      </c>
      <c r="N20" s="75">
        <f t="shared" si="3"/>
        <v>0.68683</v>
      </c>
      <c r="O20" s="103">
        <v>943.7</v>
      </c>
      <c r="P20" s="102">
        <v>239</v>
      </c>
      <c r="Q20" s="33">
        <v>1430.2</v>
      </c>
      <c r="R20" s="7">
        <v>340</v>
      </c>
      <c r="S20" s="34"/>
      <c r="T20" s="14"/>
      <c r="U20" s="8"/>
    </row>
    <row r="21" spans="1:24" ht="12.75">
      <c r="A21" s="4">
        <v>16</v>
      </c>
      <c r="B21" s="5" t="s">
        <v>13</v>
      </c>
      <c r="C21" s="62">
        <v>2128</v>
      </c>
      <c r="D21" s="75">
        <f t="shared" si="1"/>
        <v>0.02128</v>
      </c>
      <c r="E21" s="7"/>
      <c r="F21" s="7"/>
      <c r="G21" s="8"/>
      <c r="H21" s="8"/>
      <c r="I21" s="102">
        <v>928</v>
      </c>
      <c r="J21" s="77">
        <f t="shared" si="0"/>
        <v>0.00928</v>
      </c>
      <c r="K21" s="102">
        <v>3900</v>
      </c>
      <c r="L21" s="75">
        <f t="shared" si="2"/>
        <v>0.039</v>
      </c>
      <c r="M21" s="102">
        <v>4787</v>
      </c>
      <c r="N21" s="75">
        <f t="shared" si="3"/>
        <v>0.04787</v>
      </c>
      <c r="O21" s="103">
        <v>456</v>
      </c>
      <c r="P21" s="102">
        <v>40</v>
      </c>
      <c r="Q21" s="33">
        <v>140</v>
      </c>
      <c r="R21" s="7">
        <v>237</v>
      </c>
      <c r="S21" s="34">
        <v>3</v>
      </c>
      <c r="T21" s="15"/>
      <c r="U21" s="5"/>
      <c r="X21" s="21"/>
    </row>
    <row r="22" spans="1:21" ht="12.75">
      <c r="A22" s="4">
        <v>17</v>
      </c>
      <c r="B22" s="5" t="s">
        <v>14</v>
      </c>
      <c r="C22" s="62">
        <v>10046</v>
      </c>
      <c r="D22" s="75">
        <f t="shared" si="1"/>
        <v>0.10046</v>
      </c>
      <c r="E22" s="7">
        <v>250</v>
      </c>
      <c r="F22" s="7"/>
      <c r="G22" s="8">
        <v>13.8</v>
      </c>
      <c r="H22" s="8"/>
      <c r="I22" s="102">
        <v>1273</v>
      </c>
      <c r="J22" s="77">
        <f t="shared" si="0"/>
        <v>0.01273</v>
      </c>
      <c r="K22" s="102">
        <v>7840</v>
      </c>
      <c r="L22" s="75">
        <f t="shared" si="2"/>
        <v>0.0784</v>
      </c>
      <c r="M22" s="102">
        <v>24875</v>
      </c>
      <c r="N22" s="75">
        <f t="shared" si="3"/>
        <v>0.24875</v>
      </c>
      <c r="O22" s="103">
        <v>323.5</v>
      </c>
      <c r="P22" s="102">
        <v>19</v>
      </c>
      <c r="Q22" s="33">
        <v>191.5</v>
      </c>
      <c r="R22" s="7">
        <v>149</v>
      </c>
      <c r="S22" s="34"/>
      <c r="T22" s="15"/>
      <c r="U22" s="5"/>
    </row>
    <row r="23" spans="1:21" ht="12.75">
      <c r="A23" s="4">
        <v>18</v>
      </c>
      <c r="B23" s="5" t="s">
        <v>15</v>
      </c>
      <c r="C23" s="62">
        <v>4770</v>
      </c>
      <c r="D23" s="75">
        <f t="shared" si="1"/>
        <v>0.0477</v>
      </c>
      <c r="E23" s="7"/>
      <c r="F23" s="7">
        <v>250</v>
      </c>
      <c r="G23" s="8"/>
      <c r="H23" s="8"/>
      <c r="I23" s="102">
        <v>431</v>
      </c>
      <c r="J23" s="77">
        <f t="shared" si="0"/>
        <v>0.00431</v>
      </c>
      <c r="K23" s="102">
        <v>6801</v>
      </c>
      <c r="L23" s="75">
        <f t="shared" si="2"/>
        <v>0.06801</v>
      </c>
      <c r="M23" s="102">
        <v>9589</v>
      </c>
      <c r="N23" s="75">
        <f t="shared" si="3"/>
        <v>0.09589</v>
      </c>
      <c r="O23" s="103">
        <v>290</v>
      </c>
      <c r="P23" s="102">
        <v>37</v>
      </c>
      <c r="Q23" s="33"/>
      <c r="R23" s="7">
        <v>20</v>
      </c>
      <c r="S23" s="34"/>
      <c r="T23" s="15"/>
      <c r="U23" s="5"/>
    </row>
    <row r="24" spans="1:21" ht="12.75">
      <c r="A24" s="4">
        <v>19</v>
      </c>
      <c r="B24" s="5" t="s">
        <v>16</v>
      </c>
      <c r="C24" s="62">
        <v>7602</v>
      </c>
      <c r="D24" s="75">
        <f t="shared" si="1"/>
        <v>0.07602</v>
      </c>
      <c r="E24" s="7"/>
      <c r="F24" s="7">
        <v>2100</v>
      </c>
      <c r="G24" s="8"/>
      <c r="H24" s="8"/>
      <c r="I24" s="102">
        <v>271</v>
      </c>
      <c r="J24" s="77">
        <f t="shared" si="0"/>
        <v>0.00271</v>
      </c>
      <c r="K24" s="102">
        <v>1045</v>
      </c>
      <c r="L24" s="75">
        <f t="shared" si="2"/>
        <v>0.01045</v>
      </c>
      <c r="M24" s="102">
        <v>6766</v>
      </c>
      <c r="N24" s="75">
        <f t="shared" si="3"/>
        <v>0.06766</v>
      </c>
      <c r="O24" s="103">
        <v>1050</v>
      </c>
      <c r="P24" s="102">
        <v>3</v>
      </c>
      <c r="Q24" s="33"/>
      <c r="R24" s="7">
        <v>11</v>
      </c>
      <c r="S24" s="34"/>
      <c r="T24" s="17"/>
      <c r="U24" s="5"/>
    </row>
    <row r="25" spans="1:21" ht="12.75">
      <c r="A25" s="4">
        <v>20</v>
      </c>
      <c r="B25" s="5" t="s">
        <v>17</v>
      </c>
      <c r="C25" s="62">
        <v>261830</v>
      </c>
      <c r="D25" s="75">
        <f t="shared" si="1"/>
        <v>2.6183</v>
      </c>
      <c r="E25" s="7">
        <v>270</v>
      </c>
      <c r="F25" s="7"/>
      <c r="G25" s="8">
        <v>2.94</v>
      </c>
      <c r="H25" s="8">
        <v>0.02</v>
      </c>
      <c r="I25" s="102">
        <v>5834</v>
      </c>
      <c r="J25" s="77">
        <f t="shared" si="0"/>
        <v>0.05834</v>
      </c>
      <c r="K25" s="102">
        <v>5232</v>
      </c>
      <c r="L25" s="75">
        <f t="shared" si="2"/>
        <v>0.05232</v>
      </c>
      <c r="M25" s="102">
        <v>9882</v>
      </c>
      <c r="N25" s="75">
        <f t="shared" si="3"/>
        <v>0.09882</v>
      </c>
      <c r="O25" s="103">
        <v>84.515</v>
      </c>
      <c r="P25" s="102">
        <v>56</v>
      </c>
      <c r="Q25" s="33"/>
      <c r="R25" s="7">
        <v>1495</v>
      </c>
      <c r="S25" s="34">
        <v>14</v>
      </c>
      <c r="T25" s="15"/>
      <c r="U25" s="5"/>
    </row>
    <row r="26" spans="1:21" ht="12.75">
      <c r="A26" s="4">
        <v>21</v>
      </c>
      <c r="B26" s="5" t="s">
        <v>18</v>
      </c>
      <c r="C26" s="62">
        <v>163489</v>
      </c>
      <c r="D26" s="75">
        <f t="shared" si="1"/>
        <v>1.63489</v>
      </c>
      <c r="E26" s="7"/>
      <c r="F26" s="7"/>
      <c r="G26" s="8">
        <v>115.85</v>
      </c>
      <c r="H26" s="8">
        <v>5.98</v>
      </c>
      <c r="I26" s="102">
        <v>5354</v>
      </c>
      <c r="J26" s="77">
        <f t="shared" si="0"/>
        <v>0.05354</v>
      </c>
      <c r="K26" s="102">
        <v>8626</v>
      </c>
      <c r="L26" s="75">
        <f t="shared" si="2"/>
        <v>0.08626</v>
      </c>
      <c r="M26" s="102">
        <v>17495</v>
      </c>
      <c r="N26" s="75">
        <f t="shared" si="3"/>
        <v>0.17495</v>
      </c>
      <c r="O26" s="103">
        <v>1058</v>
      </c>
      <c r="P26" s="102">
        <v>1857</v>
      </c>
      <c r="Q26" s="33">
        <v>50</v>
      </c>
      <c r="R26" s="7">
        <v>0</v>
      </c>
      <c r="S26" s="34"/>
      <c r="T26" s="14"/>
      <c r="U26" s="8"/>
    </row>
    <row r="27" spans="1:21" ht="12.75">
      <c r="A27" s="4">
        <v>22</v>
      </c>
      <c r="B27" s="5" t="s">
        <v>19</v>
      </c>
      <c r="C27" s="62">
        <v>69047</v>
      </c>
      <c r="D27" s="75">
        <f t="shared" si="1"/>
        <v>0.69047</v>
      </c>
      <c r="E27" s="7">
        <v>2431</v>
      </c>
      <c r="F27" s="7">
        <v>33</v>
      </c>
      <c r="G27" s="8">
        <v>2</v>
      </c>
      <c r="H27" s="8">
        <v>3.7</v>
      </c>
      <c r="I27" s="102">
        <v>6852</v>
      </c>
      <c r="J27" s="77">
        <f t="shared" si="0"/>
        <v>0.06852</v>
      </c>
      <c r="K27" s="102">
        <v>144550</v>
      </c>
      <c r="L27" s="75">
        <f t="shared" si="2"/>
        <v>1.4455</v>
      </c>
      <c r="M27" s="102">
        <v>4716</v>
      </c>
      <c r="N27" s="75">
        <f t="shared" si="3"/>
        <v>0.04716</v>
      </c>
      <c r="O27" s="103">
        <v>8625</v>
      </c>
      <c r="P27" s="102">
        <v>11603</v>
      </c>
      <c r="Q27" s="33">
        <v>14</v>
      </c>
      <c r="R27" s="7">
        <v>292</v>
      </c>
      <c r="S27" s="34">
        <v>90</v>
      </c>
      <c r="T27" s="15"/>
      <c r="U27" s="5"/>
    </row>
    <row r="28" spans="1:21" ht="12.75">
      <c r="A28" s="4">
        <v>23</v>
      </c>
      <c r="B28" s="5" t="s">
        <v>20</v>
      </c>
      <c r="C28" s="62">
        <v>8744</v>
      </c>
      <c r="D28" s="75">
        <f t="shared" si="1"/>
        <v>0.08744</v>
      </c>
      <c r="E28" s="7"/>
      <c r="F28" s="7"/>
      <c r="G28" s="8"/>
      <c r="H28" s="8"/>
      <c r="I28" s="102">
        <v>504</v>
      </c>
      <c r="J28" s="77">
        <f t="shared" si="0"/>
        <v>0.00504</v>
      </c>
      <c r="K28" s="102">
        <v>15059</v>
      </c>
      <c r="L28" s="75">
        <f t="shared" si="2"/>
        <v>0.15059</v>
      </c>
      <c r="M28" s="102">
        <v>23300</v>
      </c>
      <c r="N28" s="75">
        <f t="shared" si="3"/>
        <v>0.233</v>
      </c>
      <c r="O28" s="103">
        <v>795</v>
      </c>
      <c r="P28" s="102">
        <v>0</v>
      </c>
      <c r="Q28" s="33">
        <v>15.5</v>
      </c>
      <c r="R28" s="7">
        <v>0</v>
      </c>
      <c r="S28" s="34">
        <v>13</v>
      </c>
      <c r="T28" s="15"/>
      <c r="U28" s="5"/>
    </row>
    <row r="29" spans="1:21" ht="12.75">
      <c r="A29" s="4">
        <v>24</v>
      </c>
      <c r="B29" s="5" t="s">
        <v>21</v>
      </c>
      <c r="C29" s="62">
        <v>221417</v>
      </c>
      <c r="D29" s="75">
        <f t="shared" si="1"/>
        <v>2.21417</v>
      </c>
      <c r="E29" s="7">
        <v>14090</v>
      </c>
      <c r="F29" s="7">
        <v>2172</v>
      </c>
      <c r="G29" s="8">
        <v>22.05</v>
      </c>
      <c r="H29" s="8">
        <v>13.102</v>
      </c>
      <c r="I29" s="102">
        <v>25150</v>
      </c>
      <c r="J29" s="77">
        <f t="shared" si="0"/>
        <v>0.2515</v>
      </c>
      <c r="K29" s="102">
        <v>79310</v>
      </c>
      <c r="L29" s="75">
        <f t="shared" si="2"/>
        <v>0.7931</v>
      </c>
      <c r="M29" s="102">
        <v>16818</v>
      </c>
      <c r="N29" s="75">
        <f t="shared" si="3"/>
        <v>0.16818</v>
      </c>
      <c r="O29" s="103">
        <v>4079.6</v>
      </c>
      <c r="P29" s="102">
        <v>829</v>
      </c>
      <c r="Q29" s="33">
        <v>24.5</v>
      </c>
      <c r="R29" s="7">
        <v>0</v>
      </c>
      <c r="S29" s="34">
        <v>131</v>
      </c>
      <c r="T29" s="14"/>
      <c r="U29" s="8"/>
    </row>
    <row r="30" spans="1:21" ht="12.75">
      <c r="A30" s="4">
        <v>25</v>
      </c>
      <c r="B30" s="5" t="s">
        <v>69</v>
      </c>
      <c r="C30" s="62"/>
      <c r="D30" s="75"/>
      <c r="E30" s="7"/>
      <c r="F30" s="7"/>
      <c r="G30" s="8"/>
      <c r="H30" s="8"/>
      <c r="I30" s="102">
        <v>0</v>
      </c>
      <c r="J30" s="77"/>
      <c r="K30" s="102">
        <v>0</v>
      </c>
      <c r="L30" s="75"/>
      <c r="M30" s="102">
        <v>0</v>
      </c>
      <c r="N30" s="75"/>
      <c r="O30" s="103">
        <v>0</v>
      </c>
      <c r="P30" s="102">
        <v>0</v>
      </c>
      <c r="Q30" s="33"/>
      <c r="R30" s="7"/>
      <c r="S30" s="34"/>
      <c r="T30" s="14"/>
      <c r="U30" s="8"/>
    </row>
    <row r="31" spans="1:21" ht="12.75">
      <c r="A31" s="4">
        <v>26</v>
      </c>
      <c r="B31" s="5" t="s">
        <v>22</v>
      </c>
      <c r="C31" s="62">
        <v>3328</v>
      </c>
      <c r="D31" s="75">
        <f t="shared" si="1"/>
        <v>0.03328</v>
      </c>
      <c r="E31" s="7"/>
      <c r="F31" s="7">
        <v>1050</v>
      </c>
      <c r="G31" s="8"/>
      <c r="H31" s="8"/>
      <c r="I31" s="102">
        <v>1199</v>
      </c>
      <c r="J31" s="77">
        <f t="shared" si="0"/>
        <v>0.01199</v>
      </c>
      <c r="K31" s="102">
        <v>32723</v>
      </c>
      <c r="L31" s="75">
        <f t="shared" si="2"/>
        <v>0.32723</v>
      </c>
      <c r="M31" s="102">
        <v>64282</v>
      </c>
      <c r="N31" s="75">
        <f t="shared" si="3"/>
        <v>0.64282</v>
      </c>
      <c r="O31" s="103">
        <v>365</v>
      </c>
      <c r="P31" s="102">
        <v>151</v>
      </c>
      <c r="Q31" s="33">
        <v>2</v>
      </c>
      <c r="R31" s="7">
        <v>60</v>
      </c>
      <c r="S31" s="34">
        <v>782</v>
      </c>
      <c r="T31" s="15"/>
      <c r="U31" s="5"/>
    </row>
    <row r="32" spans="1:21" ht="12.75">
      <c r="A32" s="4">
        <v>27</v>
      </c>
      <c r="B32" s="5" t="s">
        <v>41</v>
      </c>
      <c r="C32" s="62">
        <v>437202</v>
      </c>
      <c r="D32" s="75">
        <f t="shared" si="1"/>
        <v>4.37202</v>
      </c>
      <c r="E32" s="7">
        <v>22790</v>
      </c>
      <c r="F32" s="7">
        <v>912</v>
      </c>
      <c r="G32" s="8">
        <v>150.86</v>
      </c>
      <c r="H32" s="8">
        <v>46.175</v>
      </c>
      <c r="I32" s="102">
        <v>176337</v>
      </c>
      <c r="J32" s="77">
        <f t="shared" si="0"/>
        <v>1.76337</v>
      </c>
      <c r="K32" s="102">
        <v>235834</v>
      </c>
      <c r="L32" s="75">
        <f t="shared" si="2"/>
        <v>2.35834</v>
      </c>
      <c r="M32" s="102">
        <v>62015</v>
      </c>
      <c r="N32" s="75">
        <f t="shared" si="3"/>
        <v>0.62015</v>
      </c>
      <c r="O32" s="103">
        <v>4278.46</v>
      </c>
      <c r="P32" s="102">
        <v>1348</v>
      </c>
      <c r="Q32" s="33"/>
      <c r="R32" s="7">
        <v>113</v>
      </c>
      <c r="S32" s="34">
        <v>222</v>
      </c>
      <c r="T32" s="14"/>
      <c r="U32" s="8"/>
    </row>
    <row r="33" spans="1:21" ht="12.75">
      <c r="A33" s="4">
        <v>28</v>
      </c>
      <c r="B33" s="5" t="s">
        <v>52</v>
      </c>
      <c r="C33" s="62">
        <v>17337</v>
      </c>
      <c r="D33" s="75">
        <f t="shared" si="1"/>
        <v>0.17337</v>
      </c>
      <c r="E33" s="7">
        <v>2150</v>
      </c>
      <c r="F33" s="7"/>
      <c r="G33" s="8">
        <v>47.5</v>
      </c>
      <c r="H33" s="8">
        <v>4.02</v>
      </c>
      <c r="I33" s="102">
        <v>8568</v>
      </c>
      <c r="J33" s="77">
        <f t="shared" si="0"/>
        <v>0.08568</v>
      </c>
      <c r="K33" s="102">
        <v>91350</v>
      </c>
      <c r="L33" s="75">
        <f t="shared" si="2"/>
        <v>0.9135</v>
      </c>
      <c r="M33" s="102">
        <v>84023</v>
      </c>
      <c r="N33" s="75">
        <f t="shared" si="3"/>
        <v>0.84023</v>
      </c>
      <c r="O33" s="103">
        <v>280.03</v>
      </c>
      <c r="P33" s="102">
        <v>26</v>
      </c>
      <c r="Q33" s="33">
        <v>24</v>
      </c>
      <c r="R33" s="7">
        <v>476</v>
      </c>
      <c r="S33" s="35">
        <v>118</v>
      </c>
      <c r="T33" s="14"/>
      <c r="U33" s="8"/>
    </row>
    <row r="34" spans="1:21" ht="12.75">
      <c r="A34" s="4">
        <v>29</v>
      </c>
      <c r="B34" s="5" t="s">
        <v>33</v>
      </c>
      <c r="C34" s="62">
        <v>366018</v>
      </c>
      <c r="D34" s="75">
        <f t="shared" si="1"/>
        <v>3.66018</v>
      </c>
      <c r="E34" s="7">
        <v>24718</v>
      </c>
      <c r="F34" s="7">
        <v>1450</v>
      </c>
      <c r="G34" s="8">
        <v>19.92</v>
      </c>
      <c r="H34" s="8">
        <v>1.166</v>
      </c>
      <c r="I34" s="102">
        <v>8726</v>
      </c>
      <c r="J34" s="77">
        <f t="shared" si="0"/>
        <v>0.08726</v>
      </c>
      <c r="K34" s="102">
        <v>145085</v>
      </c>
      <c r="L34" s="75">
        <f t="shared" si="2"/>
        <v>1.45085</v>
      </c>
      <c r="M34" s="102">
        <v>17662</v>
      </c>
      <c r="N34" s="75">
        <f t="shared" si="3"/>
        <v>0.17662</v>
      </c>
      <c r="O34" s="103">
        <v>889</v>
      </c>
      <c r="P34" s="102">
        <v>48</v>
      </c>
      <c r="Q34" s="33">
        <v>74</v>
      </c>
      <c r="R34" s="7">
        <v>1177</v>
      </c>
      <c r="S34" s="34">
        <v>2</v>
      </c>
      <c r="T34" s="17"/>
      <c r="U34" s="5"/>
    </row>
    <row r="35" spans="1:21" ht="12.75">
      <c r="A35" s="4">
        <v>30</v>
      </c>
      <c r="B35" s="5" t="s">
        <v>23</v>
      </c>
      <c r="C35" s="62">
        <v>137</v>
      </c>
      <c r="D35" s="75">
        <f t="shared" si="1"/>
        <v>0.00137</v>
      </c>
      <c r="E35" s="7"/>
      <c r="F35" s="7"/>
      <c r="G35" s="8"/>
      <c r="H35" s="8"/>
      <c r="I35" s="102">
        <v>390</v>
      </c>
      <c r="J35" s="77">
        <f t="shared" si="0"/>
        <v>0.0039</v>
      </c>
      <c r="K35" s="102">
        <v>468</v>
      </c>
      <c r="L35" s="75">
        <f t="shared" si="2"/>
        <v>0.00468</v>
      </c>
      <c r="M35" s="102">
        <v>6296</v>
      </c>
      <c r="N35" s="75">
        <f t="shared" si="3"/>
        <v>0.06296</v>
      </c>
      <c r="O35" s="103">
        <v>167</v>
      </c>
      <c r="P35" s="102">
        <v>5</v>
      </c>
      <c r="Q35" s="33"/>
      <c r="R35" s="7"/>
      <c r="S35" s="34"/>
      <c r="T35" s="15"/>
      <c r="U35" s="5"/>
    </row>
    <row r="36" spans="1:21" ht="12.75">
      <c r="A36" s="4">
        <v>31</v>
      </c>
      <c r="B36" s="5" t="s">
        <v>24</v>
      </c>
      <c r="C36" s="62">
        <v>97</v>
      </c>
      <c r="D36" s="75">
        <f t="shared" si="1"/>
        <v>0.00097</v>
      </c>
      <c r="E36" s="7"/>
      <c r="F36" s="7"/>
      <c r="G36" s="8"/>
      <c r="H36" s="8"/>
      <c r="I36" s="102">
        <v>898</v>
      </c>
      <c r="J36" s="77">
        <f t="shared" si="0"/>
        <v>0.00898</v>
      </c>
      <c r="K36" s="102">
        <v>275</v>
      </c>
      <c r="L36" s="75">
        <f t="shared" si="2"/>
        <v>0.00275</v>
      </c>
      <c r="M36" s="102">
        <v>1675</v>
      </c>
      <c r="N36" s="75">
        <f t="shared" si="3"/>
        <v>0.01675</v>
      </c>
      <c r="O36" s="103">
        <v>730</v>
      </c>
      <c r="P36" s="102">
        <v>12</v>
      </c>
      <c r="Q36" s="33"/>
      <c r="R36" s="7"/>
      <c r="S36" s="34"/>
      <c r="T36" s="15"/>
      <c r="U36" s="5"/>
    </row>
    <row r="37" spans="1:21" ht="12.75">
      <c r="A37" s="4">
        <v>32</v>
      </c>
      <c r="B37" s="5" t="s">
        <v>25</v>
      </c>
      <c r="C37" s="62">
        <v>169</v>
      </c>
      <c r="D37" s="75">
        <f t="shared" si="1"/>
        <v>0.00169</v>
      </c>
      <c r="E37" s="7"/>
      <c r="F37" s="7"/>
      <c r="G37" s="8"/>
      <c r="H37" s="8"/>
      <c r="I37" s="102">
        <v>0</v>
      </c>
      <c r="J37" s="77">
        <f t="shared" si="0"/>
        <v>0</v>
      </c>
      <c r="K37" s="102">
        <v>0</v>
      </c>
      <c r="L37" s="75">
        <f t="shared" si="2"/>
        <v>0</v>
      </c>
      <c r="M37" s="102">
        <v>0</v>
      </c>
      <c r="N37" s="75">
        <f t="shared" si="3"/>
        <v>0</v>
      </c>
      <c r="O37" s="103">
        <v>0</v>
      </c>
      <c r="P37" s="102">
        <v>0</v>
      </c>
      <c r="Q37" s="33"/>
      <c r="R37" s="7"/>
      <c r="S37" s="34"/>
      <c r="T37" s="15"/>
      <c r="U37" s="5"/>
    </row>
    <row r="38" spans="1:21" ht="12.75">
      <c r="A38" s="4">
        <v>33</v>
      </c>
      <c r="B38" s="5" t="s">
        <v>26</v>
      </c>
      <c r="C38" s="62"/>
      <c r="D38" s="75">
        <f t="shared" si="1"/>
        <v>0</v>
      </c>
      <c r="E38" s="7"/>
      <c r="F38" s="7"/>
      <c r="G38" s="8"/>
      <c r="H38" s="8"/>
      <c r="I38" s="102">
        <v>0</v>
      </c>
      <c r="J38" s="77">
        <f t="shared" si="0"/>
        <v>0</v>
      </c>
      <c r="K38" s="102">
        <v>0</v>
      </c>
      <c r="L38" s="75">
        <f t="shared" si="2"/>
        <v>0</v>
      </c>
      <c r="M38" s="102">
        <v>0</v>
      </c>
      <c r="N38" s="75">
        <f t="shared" si="3"/>
        <v>0</v>
      </c>
      <c r="O38" s="103">
        <v>0</v>
      </c>
      <c r="P38" s="102">
        <v>0</v>
      </c>
      <c r="Q38" s="33"/>
      <c r="R38" s="7"/>
      <c r="S38" s="34"/>
      <c r="T38" s="15"/>
      <c r="U38" s="5"/>
    </row>
    <row r="39" spans="1:21" ht="12.75">
      <c r="A39" s="4">
        <v>34</v>
      </c>
      <c r="B39" s="5" t="s">
        <v>27</v>
      </c>
      <c r="C39" s="62">
        <v>681</v>
      </c>
      <c r="D39" s="75">
        <f t="shared" si="1"/>
        <v>0.00681</v>
      </c>
      <c r="E39" s="7"/>
      <c r="F39" s="7"/>
      <c r="G39" s="8"/>
      <c r="H39" s="8"/>
      <c r="I39" s="102">
        <v>301</v>
      </c>
      <c r="J39" s="77">
        <f t="shared" si="0"/>
        <v>0.00301</v>
      </c>
      <c r="K39" s="102">
        <v>0</v>
      </c>
      <c r="L39" s="75">
        <f t="shared" si="2"/>
        <v>0</v>
      </c>
      <c r="M39" s="102">
        <v>4807</v>
      </c>
      <c r="N39" s="75">
        <f t="shared" si="3"/>
        <v>0.04807</v>
      </c>
      <c r="O39" s="103">
        <v>332</v>
      </c>
      <c r="P39" s="102">
        <v>90</v>
      </c>
      <c r="Q39" s="33"/>
      <c r="R39" s="7"/>
      <c r="S39" s="34"/>
      <c r="T39" s="15"/>
      <c r="U39" s="5"/>
    </row>
    <row r="40" spans="1:21" ht="12.75">
      <c r="A40" s="4">
        <v>35</v>
      </c>
      <c r="B40" s="5" t="s">
        <v>28</v>
      </c>
      <c r="C40" s="62"/>
      <c r="D40" s="75">
        <f t="shared" si="1"/>
        <v>0</v>
      </c>
      <c r="E40" s="7"/>
      <c r="F40" s="7">
        <v>250</v>
      </c>
      <c r="G40" s="8"/>
      <c r="H40" s="8"/>
      <c r="I40" s="102">
        <v>1725</v>
      </c>
      <c r="J40" s="77">
        <f t="shared" si="0"/>
        <v>0.01725</v>
      </c>
      <c r="K40" s="102">
        <v>0</v>
      </c>
      <c r="L40" s="75">
        <f t="shared" si="2"/>
        <v>0</v>
      </c>
      <c r="M40" s="102">
        <v>5289</v>
      </c>
      <c r="N40" s="75">
        <f t="shared" si="3"/>
        <v>0.05289</v>
      </c>
      <c r="O40" s="103">
        <v>1090</v>
      </c>
      <c r="P40" s="102">
        <v>0</v>
      </c>
      <c r="Q40" s="33"/>
      <c r="R40" s="7"/>
      <c r="S40" s="34"/>
      <c r="T40" s="15"/>
      <c r="U40" s="5"/>
    </row>
    <row r="41" spans="1:21" ht="12.75">
      <c r="A41" s="4">
        <v>36</v>
      </c>
      <c r="B41" s="5" t="s">
        <v>67</v>
      </c>
      <c r="C41" s="62">
        <v>578</v>
      </c>
      <c r="D41" s="75">
        <f t="shared" si="1"/>
        <v>0.00578</v>
      </c>
      <c r="E41" s="7"/>
      <c r="F41" s="7"/>
      <c r="G41" s="8"/>
      <c r="H41" s="8"/>
      <c r="I41" s="102">
        <v>417</v>
      </c>
      <c r="J41" s="77">
        <f t="shared" si="0"/>
        <v>0.00417</v>
      </c>
      <c r="K41" s="102">
        <v>25</v>
      </c>
      <c r="L41" s="75">
        <f t="shared" si="2"/>
        <v>0.00025</v>
      </c>
      <c r="M41" s="102">
        <v>1637</v>
      </c>
      <c r="N41" s="75">
        <f t="shared" si="3"/>
        <v>0.01637</v>
      </c>
      <c r="O41" s="103">
        <v>0</v>
      </c>
      <c r="P41" s="102">
        <v>21</v>
      </c>
      <c r="Q41" s="33">
        <v>5</v>
      </c>
      <c r="R41" s="25"/>
      <c r="S41" s="25"/>
      <c r="T41" s="15"/>
      <c r="U41" s="5"/>
    </row>
    <row r="42" spans="1:21" ht="12.75">
      <c r="A42" s="4">
        <v>37</v>
      </c>
      <c r="B42" s="5" t="s">
        <v>49</v>
      </c>
      <c r="C42" s="62">
        <v>5170</v>
      </c>
      <c r="D42" s="75">
        <f t="shared" si="1"/>
        <v>0.0517</v>
      </c>
      <c r="E42" s="7"/>
      <c r="F42" s="7"/>
      <c r="G42" s="8"/>
      <c r="H42" s="8"/>
      <c r="I42" s="102">
        <v>9750</v>
      </c>
      <c r="J42" s="77">
        <f t="shared" si="0"/>
        <v>0.0975</v>
      </c>
      <c r="K42" s="102">
        <v>24047</v>
      </c>
      <c r="L42" s="75">
        <f t="shared" si="2"/>
        <v>0.24047</v>
      </c>
      <c r="M42" s="102">
        <v>125797</v>
      </c>
      <c r="N42" s="75">
        <f t="shared" si="3"/>
        <v>1.25797</v>
      </c>
      <c r="O42" s="103">
        <v>35215.6</v>
      </c>
      <c r="P42" s="102">
        <v>0</v>
      </c>
      <c r="Q42" s="33"/>
      <c r="R42" s="7"/>
      <c r="S42" s="34"/>
      <c r="T42" s="15"/>
      <c r="U42" s="5"/>
    </row>
    <row r="43" spans="1:21" ht="12.75">
      <c r="A43" s="4"/>
      <c r="B43" s="9" t="s">
        <v>29</v>
      </c>
      <c r="C43" s="60">
        <f>SUM(C6:C42)</f>
        <v>4751796</v>
      </c>
      <c r="D43" s="76">
        <f>SUM(C43/100000)</f>
        <v>47.51796</v>
      </c>
      <c r="E43" s="22">
        <f>SUM(E6:E34)</f>
        <v>145897</v>
      </c>
      <c r="F43" s="22">
        <f>SUM(F6:F40)</f>
        <v>17338</v>
      </c>
      <c r="G43" s="6">
        <f>SUM(G6:G42)</f>
        <v>558.16</v>
      </c>
      <c r="H43" s="6">
        <f>SUM(H6:H42)</f>
        <v>139.609</v>
      </c>
      <c r="I43" s="69">
        <f>SUM(I6:I42)</f>
        <v>342788</v>
      </c>
      <c r="J43" s="80">
        <f t="shared" si="0"/>
        <v>3.42788</v>
      </c>
      <c r="K43" s="104">
        <f>SUM(K6:K42)</f>
        <v>1119505</v>
      </c>
      <c r="L43" s="80">
        <f>SUM(K43/100000)</f>
        <v>11.19505</v>
      </c>
      <c r="M43" s="104">
        <f>SUM(M6:M42)</f>
        <v>985012</v>
      </c>
      <c r="N43" s="80">
        <f>SUM(M43/100000)</f>
        <v>9.85012</v>
      </c>
      <c r="O43" s="37">
        <f>SUM(O6:O42)</f>
        <v>109753.04000000001</v>
      </c>
      <c r="P43" s="36">
        <f>SUM(P6:P42)</f>
        <v>19501</v>
      </c>
      <c r="Q43" s="38">
        <f>SUM(Q6:Q42)</f>
        <v>2340.9</v>
      </c>
      <c r="R43" s="22">
        <f>SUM(R6:R42)</f>
        <v>8666</v>
      </c>
      <c r="S43" s="39">
        <f>SUM(S6:S42)</f>
        <v>2329</v>
      </c>
      <c r="T43" s="14"/>
      <c r="U43" s="6"/>
    </row>
    <row r="44" spans="3:21" ht="12.75">
      <c r="C44" s="63"/>
      <c r="D44" s="23"/>
      <c r="E44" s="23"/>
      <c r="F44" s="23"/>
      <c r="G44" s="23"/>
      <c r="H44" s="23"/>
      <c r="I44" s="70"/>
      <c r="J44" s="40"/>
      <c r="K44" s="70"/>
      <c r="L44" s="40"/>
      <c r="M44" s="70"/>
      <c r="N44" s="40"/>
      <c r="O44" s="41"/>
      <c r="P44" s="40"/>
      <c r="Q44" s="42"/>
      <c r="R44" s="23"/>
      <c r="S44" s="23"/>
      <c r="T44" s="18"/>
      <c r="U44" s="5"/>
    </row>
    <row r="45" spans="1:21" ht="12.75">
      <c r="A45" s="97" t="s">
        <v>45</v>
      </c>
      <c r="B45" s="97"/>
      <c r="C45" s="64"/>
      <c r="D45" s="98"/>
      <c r="E45" s="98"/>
      <c r="F45" s="98"/>
      <c r="G45" s="98"/>
      <c r="H45" s="190" t="s">
        <v>60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8"/>
      <c r="U45" s="5"/>
    </row>
    <row r="46" spans="1:21" ht="12.75">
      <c r="A46" s="11"/>
      <c r="B46" s="5"/>
      <c r="C46" s="65"/>
      <c r="D46" s="25"/>
      <c r="E46" s="25"/>
      <c r="F46" s="25"/>
      <c r="G46" s="25"/>
      <c r="H46" s="25"/>
      <c r="I46" s="69"/>
      <c r="J46" s="36"/>
      <c r="K46" s="69"/>
      <c r="L46" s="36"/>
      <c r="M46" s="69"/>
      <c r="N46" s="36"/>
      <c r="O46" s="36"/>
      <c r="P46" s="36"/>
      <c r="Q46" s="25"/>
      <c r="R46" s="25"/>
      <c r="S46" s="25"/>
      <c r="T46" s="19"/>
      <c r="U46" s="5"/>
    </row>
    <row r="47" spans="1:21" ht="12.75">
      <c r="A47" s="11"/>
      <c r="B47" s="5"/>
      <c r="C47" s="66"/>
      <c r="D47" s="57"/>
      <c r="E47" s="26"/>
      <c r="F47" s="29"/>
      <c r="G47" s="91"/>
      <c r="H47" s="92"/>
      <c r="I47" s="71"/>
      <c r="J47" s="82"/>
      <c r="K47" s="83"/>
      <c r="L47" s="82"/>
      <c r="M47" s="83"/>
      <c r="N47" s="84"/>
      <c r="O47" s="84"/>
      <c r="P47" s="85"/>
      <c r="Q47" s="92"/>
      <c r="R47" s="26"/>
      <c r="S47" s="29"/>
      <c r="T47" s="5"/>
      <c r="U47" s="5"/>
    </row>
    <row r="48" spans="1:21" ht="12.75">
      <c r="A48" s="11"/>
      <c r="B48" s="5"/>
      <c r="C48" s="66"/>
      <c r="D48" s="57"/>
      <c r="E48" s="26"/>
      <c r="F48" s="29"/>
      <c r="G48" s="91"/>
      <c r="H48" s="92"/>
      <c r="I48" s="71"/>
      <c r="J48" s="82"/>
      <c r="K48" s="83"/>
      <c r="L48" s="82"/>
      <c r="M48" s="83"/>
      <c r="N48" s="84"/>
      <c r="O48" s="84"/>
      <c r="P48" s="85"/>
      <c r="Q48" s="92"/>
      <c r="R48" s="26"/>
      <c r="S48" s="29"/>
      <c r="T48" s="5"/>
      <c r="U48" s="5"/>
    </row>
    <row r="49" spans="1:21" ht="12.75">
      <c r="A49" s="11"/>
      <c r="B49" s="5"/>
      <c r="C49" s="66"/>
      <c r="D49" s="57"/>
      <c r="E49" s="26"/>
      <c r="F49" s="29"/>
      <c r="G49" s="91"/>
      <c r="H49" s="92"/>
      <c r="I49" s="71"/>
      <c r="J49" s="82"/>
      <c r="K49" s="83"/>
      <c r="L49" s="82"/>
      <c r="M49" s="83"/>
      <c r="N49" s="84"/>
      <c r="O49" s="84"/>
      <c r="P49" s="85"/>
      <c r="Q49" s="92"/>
      <c r="R49" s="26"/>
      <c r="S49" s="29"/>
      <c r="T49" s="5"/>
      <c r="U49" s="5"/>
    </row>
    <row r="50" spans="1:21" ht="12.75">
      <c r="A50" s="11"/>
      <c r="B50" s="5"/>
      <c r="C50" s="66"/>
      <c r="D50" s="57"/>
      <c r="E50" s="26"/>
      <c r="F50" s="29"/>
      <c r="G50" s="91"/>
      <c r="H50" s="92"/>
      <c r="I50" s="71"/>
      <c r="J50" s="82"/>
      <c r="K50" s="83"/>
      <c r="L50" s="82"/>
      <c r="M50" s="83"/>
      <c r="N50" s="84"/>
      <c r="O50" s="84"/>
      <c r="P50" s="85"/>
      <c r="Q50" s="92"/>
      <c r="R50" s="26"/>
      <c r="S50" s="29"/>
      <c r="T50" s="5"/>
      <c r="U50" s="5"/>
    </row>
    <row r="51" spans="1:21" ht="12.75">
      <c r="A51" s="4"/>
      <c r="B51" s="5"/>
      <c r="C51" s="66"/>
      <c r="D51" s="57"/>
      <c r="E51" s="26"/>
      <c r="F51" s="29"/>
      <c r="G51" s="91"/>
      <c r="H51" s="92"/>
      <c r="I51" s="71"/>
      <c r="J51" s="82"/>
      <c r="K51" s="83"/>
      <c r="L51" s="82"/>
      <c r="M51" s="83"/>
      <c r="N51" s="84"/>
      <c r="O51" s="84"/>
      <c r="P51" s="85"/>
      <c r="Q51" s="94"/>
      <c r="R51" s="26"/>
      <c r="S51" s="29"/>
      <c r="T51" s="5"/>
      <c r="U51" s="5"/>
    </row>
    <row r="52" spans="1:21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21" ht="12.75">
      <c r="A53" s="4"/>
      <c r="B53" s="5"/>
      <c r="C53" s="66"/>
      <c r="D53" s="57"/>
      <c r="E53" s="26"/>
      <c r="F53" s="29"/>
      <c r="G53" s="91"/>
      <c r="H53" s="92"/>
      <c r="I53" s="71"/>
      <c r="J53" s="82"/>
      <c r="K53" s="83"/>
      <c r="L53" s="82"/>
      <c r="M53" s="83"/>
      <c r="N53" s="84"/>
      <c r="O53" s="84"/>
      <c r="P53" s="85"/>
      <c r="Q53" s="94"/>
      <c r="R53" s="26"/>
      <c r="S53" s="29"/>
      <c r="T53" s="5"/>
      <c r="U53" s="5"/>
    </row>
    <row r="54" spans="1:21" ht="12.75">
      <c r="A54" s="4"/>
      <c r="B54" s="5"/>
      <c r="C54" s="66"/>
      <c r="D54" s="57"/>
      <c r="E54" s="26"/>
      <c r="F54" s="29"/>
      <c r="G54" s="91"/>
      <c r="H54" s="92"/>
      <c r="I54" s="71"/>
      <c r="J54" s="82"/>
      <c r="K54" s="83"/>
      <c r="L54" s="82"/>
      <c r="M54" s="83"/>
      <c r="N54" s="84"/>
      <c r="O54" s="84"/>
      <c r="P54" s="85"/>
      <c r="Q54" s="94"/>
      <c r="R54" s="26"/>
      <c r="S54" s="29"/>
      <c r="T54" s="5"/>
      <c r="U54" s="5"/>
    </row>
    <row r="55" spans="1:21" ht="12.75">
      <c r="A55" s="4"/>
      <c r="B55" s="5"/>
      <c r="C55" s="66"/>
      <c r="D55" s="57"/>
      <c r="E55" s="26"/>
      <c r="F55" s="29"/>
      <c r="G55" s="91"/>
      <c r="H55" s="92"/>
      <c r="I55" s="71"/>
      <c r="J55" s="82"/>
      <c r="K55" s="83"/>
      <c r="L55" s="82"/>
      <c r="M55" s="83"/>
      <c r="N55" s="84"/>
      <c r="O55" s="84"/>
      <c r="P55" s="85"/>
      <c r="Q55" s="94"/>
      <c r="R55" s="26"/>
      <c r="S55" s="29"/>
      <c r="T55" s="5"/>
      <c r="U55" s="5"/>
    </row>
  </sheetData>
  <mergeCells count="7">
    <mergeCell ref="C52:U52"/>
    <mergeCell ref="A1:S1"/>
    <mergeCell ref="E2:F2"/>
    <mergeCell ref="I2:O2"/>
    <mergeCell ref="R2:S2"/>
    <mergeCell ref="R3:S3"/>
    <mergeCell ref="H45:S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31.10.2014&amp;R&amp;"Arial,Bold"&amp;12ANNEXURE-I</oddHeader>
    <oddFooter xml:space="preserve">&amp;R  </oddFooter>
  </headerFooter>
  <ignoredErrors>
    <ignoredError sqref="J43 L43 N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="80" zoomScaleSheetLayoutView="80" workbookViewId="0" topLeftCell="A1">
      <selection activeCell="R19" sqref="R19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132" customWidth="1"/>
    <col min="5" max="5" width="11.28125" style="114" customWidth="1"/>
    <col min="6" max="6" width="10.421875" style="115" customWidth="1"/>
    <col min="7" max="7" width="14.28125" style="110" customWidth="1"/>
    <col min="8" max="8" width="10.8515625" style="111" customWidth="1"/>
    <col min="9" max="9" width="14.421875" style="72" hidden="1" customWidth="1"/>
    <col min="10" max="10" width="14.421875" style="125" customWidth="1"/>
    <col min="11" max="11" width="15.140625" style="126" hidden="1" customWidth="1"/>
    <col min="12" max="12" width="15.140625" style="125" customWidth="1"/>
    <col min="13" max="13" width="14.57421875" style="126" hidden="1" customWidth="1"/>
    <col min="14" max="14" width="14.57421875" style="127" customWidth="1"/>
    <col min="15" max="15" width="14.8515625" style="127" hidden="1" customWidth="1"/>
    <col min="16" max="16" width="11.7109375" style="127" bestFit="1" customWidth="1"/>
    <col min="17" max="17" width="10.00390625" style="128" customWidth="1"/>
    <col min="18" max="18" width="11.421875" style="109" customWidth="1"/>
    <col min="19" max="19" width="10.00390625" style="114" customWidth="1"/>
    <col min="20" max="20" width="12.140625" style="115" customWidth="1"/>
    <col min="21" max="21" width="2.7109375" style="1" hidden="1" customWidth="1"/>
    <col min="22" max="22" width="26.140625" style="1" hidden="1" customWidth="1"/>
    <col min="23" max="16384" width="9.140625" style="1" customWidth="1"/>
  </cols>
  <sheetData>
    <row r="1" spans="1:21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  <c r="U1" s="20"/>
    </row>
    <row r="2" spans="1:22" ht="12.75">
      <c r="A2" s="3" t="s">
        <v>56</v>
      </c>
      <c r="B2" s="3" t="s">
        <v>57</v>
      </c>
      <c r="C2" s="59" t="s">
        <v>46</v>
      </c>
      <c r="D2" s="117" t="s">
        <v>46</v>
      </c>
      <c r="E2" s="186" t="s">
        <v>63</v>
      </c>
      <c r="F2" s="187"/>
      <c r="G2" s="117" t="s">
        <v>61</v>
      </c>
      <c r="H2" s="117" t="s">
        <v>42</v>
      </c>
      <c r="I2" s="186" t="s">
        <v>55</v>
      </c>
      <c r="J2" s="186"/>
      <c r="K2" s="186"/>
      <c r="L2" s="186"/>
      <c r="M2" s="186"/>
      <c r="N2" s="186"/>
      <c r="O2" s="186"/>
      <c r="P2" s="186"/>
      <c r="Q2" s="117" t="s">
        <v>37</v>
      </c>
      <c r="R2" s="32" t="s">
        <v>47</v>
      </c>
      <c r="S2" s="188" t="s">
        <v>51</v>
      </c>
      <c r="T2" s="189"/>
      <c r="U2" s="13"/>
      <c r="V2" s="3"/>
    </row>
    <row r="3" spans="1:22" ht="12.75">
      <c r="A3" s="3"/>
      <c r="B3" s="3"/>
      <c r="C3" s="60"/>
      <c r="D3" s="22"/>
      <c r="E3" s="22" t="s">
        <v>64</v>
      </c>
      <c r="F3" s="117" t="s">
        <v>65</v>
      </c>
      <c r="G3" s="32" t="s">
        <v>62</v>
      </c>
      <c r="H3" s="117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70</v>
      </c>
      <c r="P3" s="22" t="s">
        <v>30</v>
      </c>
      <c r="Q3" s="117" t="s">
        <v>38</v>
      </c>
      <c r="R3" s="32" t="s">
        <v>59</v>
      </c>
      <c r="S3" s="188" t="s">
        <v>50</v>
      </c>
      <c r="T3" s="189"/>
      <c r="U3" s="12"/>
      <c r="V3" s="3"/>
    </row>
    <row r="4" spans="1:22" ht="12.75">
      <c r="A4" s="3"/>
      <c r="B4" s="3"/>
      <c r="C4" s="60"/>
      <c r="D4" s="22"/>
      <c r="E4" s="23"/>
      <c r="F4" s="23"/>
      <c r="G4" s="6"/>
      <c r="H4" s="117"/>
      <c r="I4" s="60"/>
      <c r="J4" s="22"/>
      <c r="K4" s="60"/>
      <c r="L4" s="22"/>
      <c r="M4" s="60"/>
      <c r="N4" s="22"/>
      <c r="O4" s="22" t="s">
        <v>29</v>
      </c>
      <c r="P4" s="22"/>
      <c r="Q4" s="117"/>
      <c r="R4" s="32" t="s">
        <v>48</v>
      </c>
      <c r="S4" s="117" t="s">
        <v>53</v>
      </c>
      <c r="T4" s="117" t="s">
        <v>54</v>
      </c>
      <c r="U4" s="12"/>
      <c r="V4" s="3"/>
    </row>
    <row r="5" spans="1:22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68</v>
      </c>
      <c r="P5" s="56" t="s">
        <v>58</v>
      </c>
      <c r="Q5" s="54" t="s">
        <v>32</v>
      </c>
      <c r="R5" s="55" t="s">
        <v>31</v>
      </c>
      <c r="S5" s="54" t="s">
        <v>32</v>
      </c>
      <c r="T5" s="54" t="s">
        <v>32</v>
      </c>
      <c r="U5" s="12"/>
      <c r="V5" s="3"/>
    </row>
    <row r="6" spans="1:22" ht="12.75">
      <c r="A6" s="4">
        <v>1</v>
      </c>
      <c r="B6" s="5" t="s">
        <v>3</v>
      </c>
      <c r="C6" s="78">
        <v>532506</v>
      </c>
      <c r="D6" s="75">
        <f>SUM(C6/100000)</f>
        <v>5.32506</v>
      </c>
      <c r="E6" s="7">
        <v>22914</v>
      </c>
      <c r="F6" s="7"/>
      <c r="G6" s="8">
        <v>76.31</v>
      </c>
      <c r="H6" s="8">
        <v>12.31</v>
      </c>
      <c r="I6" s="8">
        <v>6454</v>
      </c>
      <c r="J6" s="77">
        <f aca="true" t="shared" si="0" ref="J6:J43">SUM(I6/100000)</f>
        <v>0.06454</v>
      </c>
      <c r="K6" s="75">
        <v>35578</v>
      </c>
      <c r="L6" s="75">
        <f>SUM(K6/100000)</f>
        <v>0.35578</v>
      </c>
      <c r="M6" s="75">
        <v>41360</v>
      </c>
      <c r="N6" s="75">
        <f>SUM(M6/100000)</f>
        <v>0.4136</v>
      </c>
      <c r="O6" s="75">
        <f>SUM(J6,L6,N6)</f>
        <v>0.83392</v>
      </c>
      <c r="P6" s="103">
        <v>1870.595</v>
      </c>
      <c r="Q6" s="102">
        <v>613</v>
      </c>
      <c r="R6" s="133">
        <v>16</v>
      </c>
      <c r="S6" s="7">
        <v>0</v>
      </c>
      <c r="T6" s="8">
        <v>13</v>
      </c>
      <c r="U6" s="14"/>
      <c r="V6" s="7"/>
    </row>
    <row r="7" spans="1:22" ht="12.75">
      <c r="A7" s="4">
        <v>2</v>
      </c>
      <c r="B7" s="5" t="s">
        <v>4</v>
      </c>
      <c r="C7" s="78">
        <v>3474</v>
      </c>
      <c r="D7" s="75">
        <f aca="true" t="shared" si="1" ref="D7:D42">SUM(C7/100000)</f>
        <v>0.03474</v>
      </c>
      <c r="E7" s="7"/>
      <c r="F7" s="7">
        <v>750</v>
      </c>
      <c r="G7" s="8"/>
      <c r="H7" s="8"/>
      <c r="I7" s="8">
        <v>1071</v>
      </c>
      <c r="J7" s="77">
        <f t="shared" si="0"/>
        <v>0.01071</v>
      </c>
      <c r="K7" s="75">
        <v>18945</v>
      </c>
      <c r="L7" s="75">
        <f aca="true" t="shared" si="2" ref="L7:L42">SUM(K7/100000)</f>
        <v>0.18945</v>
      </c>
      <c r="M7" s="75">
        <v>14433</v>
      </c>
      <c r="N7" s="75">
        <f aca="true" t="shared" si="3" ref="N7:N42">SUM(M7/100000)</f>
        <v>0.14433</v>
      </c>
      <c r="O7" s="75">
        <f aca="true" t="shared" si="4" ref="O7:O43">SUM(J7,L7,N7)</f>
        <v>0.34449</v>
      </c>
      <c r="P7" s="103">
        <v>217.1</v>
      </c>
      <c r="Q7" s="102">
        <v>18</v>
      </c>
      <c r="R7" s="133">
        <v>6.8</v>
      </c>
      <c r="S7" s="7">
        <v>297</v>
      </c>
      <c r="T7" s="34"/>
      <c r="U7" s="15"/>
      <c r="V7" s="5"/>
    </row>
    <row r="8" spans="1:22" ht="12.75">
      <c r="A8" s="4">
        <v>3</v>
      </c>
      <c r="B8" s="5" t="s">
        <v>5</v>
      </c>
      <c r="C8" s="78">
        <v>113230</v>
      </c>
      <c r="D8" s="75">
        <f t="shared" si="1"/>
        <v>1.1323</v>
      </c>
      <c r="E8" s="7">
        <v>2933</v>
      </c>
      <c r="F8" s="7"/>
      <c r="G8" s="8"/>
      <c r="H8" s="8"/>
      <c r="I8" s="8">
        <v>98</v>
      </c>
      <c r="J8" s="77">
        <f t="shared" si="0"/>
        <v>0.00098</v>
      </c>
      <c r="K8" s="75">
        <v>7123</v>
      </c>
      <c r="L8" s="75">
        <f t="shared" si="2"/>
        <v>0.07123</v>
      </c>
      <c r="M8" s="75">
        <v>1211</v>
      </c>
      <c r="N8" s="75">
        <f t="shared" si="3"/>
        <v>0.01211</v>
      </c>
      <c r="O8" s="75">
        <f t="shared" si="4"/>
        <v>0.08431999999999999</v>
      </c>
      <c r="P8" s="103">
        <v>910</v>
      </c>
      <c r="Q8" s="102">
        <v>45</v>
      </c>
      <c r="R8" s="133">
        <v>6</v>
      </c>
      <c r="S8" s="7">
        <v>1953</v>
      </c>
      <c r="T8" s="34"/>
      <c r="U8" s="15"/>
      <c r="V8" s="5"/>
    </row>
    <row r="9" spans="1:22" ht="12.75">
      <c r="A9" s="4">
        <v>4</v>
      </c>
      <c r="B9" s="5" t="s">
        <v>39</v>
      </c>
      <c r="C9" s="78">
        <v>129826</v>
      </c>
      <c r="D9" s="75">
        <f t="shared" si="1"/>
        <v>1.29826</v>
      </c>
      <c r="E9" s="7">
        <v>6264</v>
      </c>
      <c r="F9" s="7">
        <v>5394</v>
      </c>
      <c r="G9" s="8">
        <v>8.2</v>
      </c>
      <c r="H9" s="8">
        <v>1</v>
      </c>
      <c r="I9" s="8">
        <v>955</v>
      </c>
      <c r="J9" s="77">
        <f t="shared" si="0"/>
        <v>0.00955</v>
      </c>
      <c r="K9" s="75">
        <v>8372</v>
      </c>
      <c r="L9" s="75">
        <f t="shared" si="2"/>
        <v>0.08372</v>
      </c>
      <c r="M9" s="75">
        <v>50117</v>
      </c>
      <c r="N9" s="75">
        <f t="shared" si="3"/>
        <v>0.50117</v>
      </c>
      <c r="O9" s="75">
        <f t="shared" si="4"/>
        <v>0.59444</v>
      </c>
      <c r="P9" s="103">
        <v>775.6</v>
      </c>
      <c r="Q9" s="102">
        <v>139</v>
      </c>
      <c r="R9" s="133"/>
      <c r="S9" s="7">
        <v>0</v>
      </c>
      <c r="T9" s="34"/>
      <c r="U9" s="16"/>
      <c r="V9" s="5"/>
    </row>
    <row r="10" spans="1:22" ht="12.75">
      <c r="A10" s="4">
        <v>5</v>
      </c>
      <c r="B10" s="5" t="s">
        <v>35</v>
      </c>
      <c r="C10" s="78">
        <v>49612</v>
      </c>
      <c r="D10" s="75">
        <f t="shared" si="1"/>
        <v>0.49612</v>
      </c>
      <c r="E10" s="7">
        <v>1210</v>
      </c>
      <c r="F10" s="7"/>
      <c r="G10" s="8">
        <v>2.5</v>
      </c>
      <c r="H10" s="8">
        <v>0.33</v>
      </c>
      <c r="I10" s="8">
        <v>2042</v>
      </c>
      <c r="J10" s="77">
        <f t="shared" si="0"/>
        <v>0.02042</v>
      </c>
      <c r="K10" s="75">
        <v>7254</v>
      </c>
      <c r="L10" s="75">
        <f t="shared" si="2"/>
        <v>0.07254</v>
      </c>
      <c r="M10" s="75">
        <v>3311</v>
      </c>
      <c r="N10" s="75">
        <f t="shared" si="3"/>
        <v>0.03311</v>
      </c>
      <c r="O10" s="75">
        <f t="shared" si="4"/>
        <v>0.12607</v>
      </c>
      <c r="P10" s="103">
        <v>18116.72</v>
      </c>
      <c r="Q10" s="102">
        <v>240</v>
      </c>
      <c r="R10" s="133"/>
      <c r="S10" s="7">
        <v>568</v>
      </c>
      <c r="T10" s="34"/>
      <c r="U10" s="15"/>
      <c r="V10" s="5"/>
    </row>
    <row r="11" spans="1:22" ht="12.75">
      <c r="A11" s="4">
        <v>6</v>
      </c>
      <c r="B11" s="5" t="s">
        <v>6</v>
      </c>
      <c r="C11" s="78">
        <v>4115</v>
      </c>
      <c r="D11" s="75">
        <f t="shared" si="1"/>
        <v>0.04115</v>
      </c>
      <c r="E11" s="7"/>
      <c r="F11" s="7"/>
      <c r="G11" s="8"/>
      <c r="H11" s="8"/>
      <c r="I11" s="8">
        <v>707</v>
      </c>
      <c r="J11" s="77">
        <f t="shared" si="0"/>
        <v>0.00707</v>
      </c>
      <c r="K11" s="75">
        <v>393</v>
      </c>
      <c r="L11" s="75">
        <f t="shared" si="2"/>
        <v>0.00393</v>
      </c>
      <c r="M11" s="75">
        <v>1093</v>
      </c>
      <c r="N11" s="75">
        <f t="shared" si="3"/>
        <v>0.01093</v>
      </c>
      <c r="O11" s="75">
        <f t="shared" si="4"/>
        <v>0.021929999999999998</v>
      </c>
      <c r="P11" s="103">
        <v>1.72</v>
      </c>
      <c r="Q11" s="102">
        <v>15</v>
      </c>
      <c r="R11" s="133">
        <v>193.8</v>
      </c>
      <c r="S11" s="7">
        <v>0</v>
      </c>
      <c r="T11" s="34">
        <v>19</v>
      </c>
      <c r="U11" s="15"/>
      <c r="V11" s="5"/>
    </row>
    <row r="12" spans="1:22" ht="12.75">
      <c r="A12" s="4">
        <v>7</v>
      </c>
      <c r="B12" s="5" t="s">
        <v>7</v>
      </c>
      <c r="C12" s="78">
        <v>429230</v>
      </c>
      <c r="D12" s="75">
        <f t="shared" si="1"/>
        <v>4.2923</v>
      </c>
      <c r="E12" s="7">
        <v>20080</v>
      </c>
      <c r="F12" s="7">
        <v>1450</v>
      </c>
      <c r="G12" s="8"/>
      <c r="H12" s="8">
        <v>15.798</v>
      </c>
      <c r="I12" s="8">
        <v>2004</v>
      </c>
      <c r="J12" s="77">
        <f t="shared" si="0"/>
        <v>0.02004</v>
      </c>
      <c r="K12" s="75">
        <v>9253</v>
      </c>
      <c r="L12" s="75">
        <f t="shared" si="2"/>
        <v>0.09253</v>
      </c>
      <c r="M12" s="75">
        <v>31603</v>
      </c>
      <c r="N12" s="75">
        <f t="shared" si="3"/>
        <v>0.31603</v>
      </c>
      <c r="O12" s="75">
        <f t="shared" si="4"/>
        <v>0.4286</v>
      </c>
      <c r="P12" s="103">
        <v>9512.6</v>
      </c>
      <c r="Q12" s="102">
        <v>85</v>
      </c>
      <c r="R12" s="133">
        <v>20</v>
      </c>
      <c r="S12" s="7">
        <v>38</v>
      </c>
      <c r="T12" s="34"/>
      <c r="U12" s="14"/>
      <c r="V12" s="8"/>
    </row>
    <row r="13" spans="1:22" ht="12.75">
      <c r="A13" s="4">
        <v>8</v>
      </c>
      <c r="B13" s="5" t="s">
        <v>8</v>
      </c>
      <c r="C13" s="78">
        <v>60538</v>
      </c>
      <c r="D13" s="75">
        <f t="shared" si="1"/>
        <v>0.60538</v>
      </c>
      <c r="E13" s="7">
        <v>3503</v>
      </c>
      <c r="F13" s="7"/>
      <c r="G13" s="8">
        <v>43.16</v>
      </c>
      <c r="H13" s="8">
        <v>4</v>
      </c>
      <c r="I13" s="8">
        <v>22018</v>
      </c>
      <c r="J13" s="77">
        <f t="shared" si="0"/>
        <v>0.22018</v>
      </c>
      <c r="K13" s="75">
        <v>57766</v>
      </c>
      <c r="L13" s="75">
        <f t="shared" si="2"/>
        <v>0.57766</v>
      </c>
      <c r="M13" s="75">
        <v>93853</v>
      </c>
      <c r="N13" s="75">
        <f t="shared" si="3"/>
        <v>0.93853</v>
      </c>
      <c r="O13" s="75">
        <f t="shared" si="4"/>
        <v>1.73637</v>
      </c>
      <c r="P13" s="103">
        <v>1024.25</v>
      </c>
      <c r="Q13" s="102">
        <v>469</v>
      </c>
      <c r="R13" s="133">
        <v>10</v>
      </c>
      <c r="S13" s="7">
        <v>0</v>
      </c>
      <c r="T13" s="34">
        <v>286</v>
      </c>
      <c r="U13" s="15"/>
      <c r="V13" s="5"/>
    </row>
    <row r="14" spans="1:22" ht="12.75">
      <c r="A14" s="4">
        <v>9</v>
      </c>
      <c r="B14" s="5" t="s">
        <v>9</v>
      </c>
      <c r="C14" s="78">
        <v>47353</v>
      </c>
      <c r="D14" s="75">
        <f t="shared" si="1"/>
        <v>0.47353</v>
      </c>
      <c r="E14" s="7"/>
      <c r="F14" s="7"/>
      <c r="G14" s="8">
        <v>7.2</v>
      </c>
      <c r="H14" s="8">
        <v>1</v>
      </c>
      <c r="I14" s="8">
        <v>24058</v>
      </c>
      <c r="J14" s="77">
        <f t="shared" si="0"/>
        <v>0.24058</v>
      </c>
      <c r="K14" s="75">
        <v>22599</v>
      </c>
      <c r="L14" s="75">
        <f t="shared" si="2"/>
        <v>0.22599</v>
      </c>
      <c r="M14" s="75">
        <v>33909</v>
      </c>
      <c r="N14" s="75">
        <f t="shared" si="3"/>
        <v>0.33909</v>
      </c>
      <c r="O14" s="75">
        <f t="shared" si="4"/>
        <v>0.80566</v>
      </c>
      <c r="P14" s="103">
        <v>1208.5</v>
      </c>
      <c r="Q14" s="102">
        <v>6</v>
      </c>
      <c r="R14" s="133"/>
      <c r="S14" s="7">
        <v>21</v>
      </c>
      <c r="T14" s="34"/>
      <c r="U14" s="15"/>
      <c r="V14" s="5"/>
    </row>
    <row r="15" spans="1:22" ht="12.75">
      <c r="A15" s="4">
        <v>10</v>
      </c>
      <c r="B15" s="5" t="s">
        <v>10</v>
      </c>
      <c r="C15" s="78">
        <v>3044</v>
      </c>
      <c r="D15" s="75">
        <f t="shared" si="1"/>
        <v>0.03044</v>
      </c>
      <c r="E15" s="7">
        <v>200</v>
      </c>
      <c r="F15" s="7"/>
      <c r="G15" s="8"/>
      <c r="H15" s="8"/>
      <c r="I15" s="8">
        <v>5806</v>
      </c>
      <c r="J15" s="77">
        <f t="shared" si="0"/>
        <v>0.05806</v>
      </c>
      <c r="K15" s="75">
        <v>84367</v>
      </c>
      <c r="L15" s="75">
        <f t="shared" si="2"/>
        <v>0.84367</v>
      </c>
      <c r="M15" s="75">
        <v>59209</v>
      </c>
      <c r="N15" s="75">
        <f t="shared" si="3"/>
        <v>0.59209</v>
      </c>
      <c r="O15" s="75">
        <f t="shared" si="4"/>
        <v>1.49382</v>
      </c>
      <c r="P15" s="103">
        <v>4288.85</v>
      </c>
      <c r="Q15" s="102">
        <v>39</v>
      </c>
      <c r="R15" s="133">
        <v>46.4</v>
      </c>
      <c r="S15" s="7">
        <v>334</v>
      </c>
      <c r="T15" s="34">
        <v>15</v>
      </c>
      <c r="U15" s="15"/>
      <c r="V15" s="5"/>
    </row>
    <row r="16" spans="1:22" ht="12.75">
      <c r="A16" s="4">
        <v>11</v>
      </c>
      <c r="B16" s="5" t="s">
        <v>36</v>
      </c>
      <c r="C16" s="78">
        <v>7272</v>
      </c>
      <c r="D16" s="75">
        <f t="shared" si="1"/>
        <v>0.07272</v>
      </c>
      <c r="E16" s="7">
        <v>500</v>
      </c>
      <c r="F16" s="7"/>
      <c r="G16" s="8">
        <v>4.3</v>
      </c>
      <c r="H16" s="8"/>
      <c r="I16" s="8">
        <v>620</v>
      </c>
      <c r="J16" s="77">
        <f t="shared" si="0"/>
        <v>0.0062</v>
      </c>
      <c r="K16" s="75">
        <v>11122</v>
      </c>
      <c r="L16" s="75">
        <f t="shared" si="2"/>
        <v>0.11122</v>
      </c>
      <c r="M16" s="75">
        <v>23374</v>
      </c>
      <c r="N16" s="75">
        <f t="shared" si="3"/>
        <v>0.23374</v>
      </c>
      <c r="O16" s="75">
        <f t="shared" si="4"/>
        <v>0.35116</v>
      </c>
      <c r="P16" s="103">
        <v>480.9</v>
      </c>
      <c r="Q16" s="102">
        <v>0</v>
      </c>
      <c r="R16" s="133"/>
      <c r="S16" s="7">
        <v>700</v>
      </c>
      <c r="T16" s="34"/>
      <c r="U16" s="15"/>
      <c r="V16" s="5"/>
    </row>
    <row r="17" spans="1:22" ht="12.75">
      <c r="A17" s="4">
        <v>12</v>
      </c>
      <c r="B17" s="5" t="s">
        <v>11</v>
      </c>
      <c r="C17" s="78">
        <v>474617</v>
      </c>
      <c r="D17" s="75">
        <f t="shared" si="1"/>
        <v>4.74617</v>
      </c>
      <c r="E17" s="7">
        <v>6297</v>
      </c>
      <c r="F17" s="7">
        <v>1150</v>
      </c>
      <c r="G17" s="8">
        <v>15.2</v>
      </c>
      <c r="H17" s="8">
        <v>9.638</v>
      </c>
      <c r="I17" s="8">
        <v>2694</v>
      </c>
      <c r="J17" s="77">
        <f t="shared" si="0"/>
        <v>0.02694</v>
      </c>
      <c r="K17" s="75">
        <v>53100</v>
      </c>
      <c r="L17" s="75">
        <f t="shared" si="2"/>
        <v>0.531</v>
      </c>
      <c r="M17" s="75">
        <v>7334</v>
      </c>
      <c r="N17" s="75">
        <f t="shared" si="3"/>
        <v>0.07334</v>
      </c>
      <c r="O17" s="75">
        <f t="shared" si="4"/>
        <v>0.63128</v>
      </c>
      <c r="P17" s="103">
        <v>1596.41</v>
      </c>
      <c r="Q17" s="102">
        <v>551</v>
      </c>
      <c r="R17" s="133">
        <v>39.2</v>
      </c>
      <c r="S17" s="7">
        <v>16</v>
      </c>
      <c r="T17" s="34">
        <v>14</v>
      </c>
      <c r="U17" s="14"/>
      <c r="V17" s="8"/>
    </row>
    <row r="18" spans="1:22" ht="12.75">
      <c r="A18" s="4">
        <v>13</v>
      </c>
      <c r="B18" s="5" t="s">
        <v>12</v>
      </c>
      <c r="C18" s="78">
        <v>142681</v>
      </c>
      <c r="D18" s="75">
        <f t="shared" si="1"/>
        <v>1.42681</v>
      </c>
      <c r="E18" s="7"/>
      <c r="F18" s="7"/>
      <c r="G18" s="8">
        <v>0.72</v>
      </c>
      <c r="H18" s="8"/>
      <c r="I18" s="8">
        <v>1735</v>
      </c>
      <c r="J18" s="77">
        <f t="shared" si="0"/>
        <v>0.01735</v>
      </c>
      <c r="K18" s="75">
        <v>33964</v>
      </c>
      <c r="L18" s="75">
        <f t="shared" si="2"/>
        <v>0.33964</v>
      </c>
      <c r="M18" s="75">
        <v>54367</v>
      </c>
      <c r="N18" s="75">
        <f t="shared" si="3"/>
        <v>0.54367</v>
      </c>
      <c r="O18" s="75">
        <f t="shared" si="4"/>
        <v>0.90066</v>
      </c>
      <c r="P18" s="103">
        <v>6714.39</v>
      </c>
      <c r="Q18" s="102">
        <v>810</v>
      </c>
      <c r="R18" s="133">
        <v>8</v>
      </c>
      <c r="S18" s="7">
        <v>0</v>
      </c>
      <c r="T18" s="34">
        <v>607</v>
      </c>
      <c r="U18" s="15"/>
      <c r="V18" s="5"/>
    </row>
    <row r="19" spans="1:22" ht="12.75">
      <c r="A19" s="4">
        <v>14</v>
      </c>
      <c r="B19" s="5" t="s">
        <v>40</v>
      </c>
      <c r="C19" s="78">
        <v>350040</v>
      </c>
      <c r="D19" s="75">
        <f t="shared" si="1"/>
        <v>3.5004</v>
      </c>
      <c r="E19" s="7">
        <v>10497</v>
      </c>
      <c r="F19" s="7">
        <v>761</v>
      </c>
      <c r="G19" s="8">
        <v>12.35</v>
      </c>
      <c r="H19" s="8">
        <v>0.476</v>
      </c>
      <c r="I19" s="8">
        <v>9198</v>
      </c>
      <c r="J19" s="77">
        <f t="shared" si="0"/>
        <v>0.09198</v>
      </c>
      <c r="K19" s="75">
        <v>4195</v>
      </c>
      <c r="L19" s="75">
        <f t="shared" si="2"/>
        <v>0.04195</v>
      </c>
      <c r="M19" s="75">
        <v>9444</v>
      </c>
      <c r="N19" s="75">
        <f t="shared" si="3"/>
        <v>0.09444</v>
      </c>
      <c r="O19" s="75">
        <f t="shared" si="4"/>
        <v>0.22837</v>
      </c>
      <c r="P19" s="103">
        <v>1983</v>
      </c>
      <c r="Q19" s="102">
        <v>87</v>
      </c>
      <c r="R19" s="133">
        <v>24</v>
      </c>
      <c r="S19" s="7">
        <v>577</v>
      </c>
      <c r="T19" s="34"/>
      <c r="U19" s="14"/>
      <c r="V19" s="8"/>
    </row>
    <row r="20" spans="1:22" ht="12.75">
      <c r="A20" s="4">
        <v>15</v>
      </c>
      <c r="B20" s="5" t="s">
        <v>34</v>
      </c>
      <c r="C20" s="78">
        <v>864209</v>
      </c>
      <c r="D20" s="75">
        <f t="shared" si="1"/>
        <v>8.64209</v>
      </c>
      <c r="E20" s="7">
        <v>7150</v>
      </c>
      <c r="F20" s="7"/>
      <c r="G20" s="8">
        <v>16.4</v>
      </c>
      <c r="H20" s="8">
        <v>22.054</v>
      </c>
      <c r="I20" s="8">
        <v>8420</v>
      </c>
      <c r="J20" s="77">
        <f t="shared" si="0"/>
        <v>0.0842</v>
      </c>
      <c r="K20" s="75">
        <v>4887</v>
      </c>
      <c r="L20" s="75">
        <f t="shared" si="2"/>
        <v>0.04887</v>
      </c>
      <c r="M20" s="75">
        <v>68683</v>
      </c>
      <c r="N20" s="75">
        <f t="shared" si="3"/>
        <v>0.68683</v>
      </c>
      <c r="O20" s="75">
        <f t="shared" si="4"/>
        <v>0.8199000000000001</v>
      </c>
      <c r="P20" s="103">
        <v>943.7</v>
      </c>
      <c r="Q20" s="102">
        <v>239</v>
      </c>
      <c r="R20" s="133">
        <v>1498.5</v>
      </c>
      <c r="S20" s="7">
        <v>340</v>
      </c>
      <c r="T20" s="34"/>
      <c r="U20" s="14"/>
      <c r="V20" s="8"/>
    </row>
    <row r="21" spans="1:25" ht="12.75">
      <c r="A21" s="4">
        <v>16</v>
      </c>
      <c r="B21" s="5" t="s">
        <v>13</v>
      </c>
      <c r="C21" s="78">
        <v>2128</v>
      </c>
      <c r="D21" s="75">
        <f t="shared" si="1"/>
        <v>0.02128</v>
      </c>
      <c r="E21" s="7"/>
      <c r="F21" s="7"/>
      <c r="G21" s="8"/>
      <c r="H21" s="8"/>
      <c r="I21" s="8">
        <v>928</v>
      </c>
      <c r="J21" s="77">
        <f t="shared" si="0"/>
        <v>0.00928</v>
      </c>
      <c r="K21" s="75">
        <v>4141</v>
      </c>
      <c r="L21" s="75">
        <f t="shared" si="2"/>
        <v>0.04141</v>
      </c>
      <c r="M21" s="75">
        <v>4787</v>
      </c>
      <c r="N21" s="75">
        <f t="shared" si="3"/>
        <v>0.04787</v>
      </c>
      <c r="O21" s="75">
        <f t="shared" si="4"/>
        <v>0.09856000000000001</v>
      </c>
      <c r="P21" s="103">
        <v>456</v>
      </c>
      <c r="Q21" s="102">
        <v>40</v>
      </c>
      <c r="R21" s="133">
        <v>140</v>
      </c>
      <c r="S21" s="7">
        <v>237</v>
      </c>
      <c r="T21" s="34">
        <v>3</v>
      </c>
      <c r="U21" s="15"/>
      <c r="V21" s="5"/>
      <c r="Y21" s="21"/>
    </row>
    <row r="22" spans="1:22" ht="12.75">
      <c r="A22" s="4">
        <v>17</v>
      </c>
      <c r="B22" s="5" t="s">
        <v>14</v>
      </c>
      <c r="C22" s="78">
        <v>9996</v>
      </c>
      <c r="D22" s="75">
        <f t="shared" si="1"/>
        <v>0.09996</v>
      </c>
      <c r="E22" s="7">
        <v>250</v>
      </c>
      <c r="F22" s="7"/>
      <c r="G22" s="8">
        <v>13.8</v>
      </c>
      <c r="H22" s="8"/>
      <c r="I22" s="8">
        <v>1273</v>
      </c>
      <c r="J22" s="77">
        <f t="shared" si="0"/>
        <v>0.01273</v>
      </c>
      <c r="K22" s="75">
        <v>7840</v>
      </c>
      <c r="L22" s="75">
        <f t="shared" si="2"/>
        <v>0.0784</v>
      </c>
      <c r="M22" s="75">
        <v>24875</v>
      </c>
      <c r="N22" s="75">
        <f t="shared" si="3"/>
        <v>0.24875</v>
      </c>
      <c r="O22" s="75">
        <f t="shared" si="4"/>
        <v>0.33988</v>
      </c>
      <c r="P22" s="103">
        <v>323.5</v>
      </c>
      <c r="Q22" s="102">
        <v>19</v>
      </c>
      <c r="R22" s="133">
        <v>191.5</v>
      </c>
      <c r="S22" s="7">
        <v>149</v>
      </c>
      <c r="T22" s="34"/>
      <c r="U22" s="15"/>
      <c r="V22" s="5"/>
    </row>
    <row r="23" spans="1:22" ht="12.75">
      <c r="A23" s="4">
        <v>18</v>
      </c>
      <c r="B23" s="5" t="s">
        <v>15</v>
      </c>
      <c r="C23" s="78">
        <v>5020</v>
      </c>
      <c r="D23" s="75">
        <f t="shared" si="1"/>
        <v>0.0502</v>
      </c>
      <c r="E23" s="7"/>
      <c r="F23" s="7">
        <v>250</v>
      </c>
      <c r="G23" s="8"/>
      <c r="H23" s="8"/>
      <c r="I23" s="8">
        <v>431</v>
      </c>
      <c r="J23" s="77">
        <f t="shared" si="0"/>
        <v>0.00431</v>
      </c>
      <c r="K23" s="75">
        <v>6801</v>
      </c>
      <c r="L23" s="75">
        <f t="shared" si="2"/>
        <v>0.06801</v>
      </c>
      <c r="M23" s="75">
        <v>9589</v>
      </c>
      <c r="N23" s="75">
        <f t="shared" si="3"/>
        <v>0.09589</v>
      </c>
      <c r="O23" s="75">
        <f t="shared" si="4"/>
        <v>0.16821</v>
      </c>
      <c r="P23" s="103">
        <v>290</v>
      </c>
      <c r="Q23" s="102">
        <v>37</v>
      </c>
      <c r="R23" s="133"/>
      <c r="S23" s="7">
        <v>20</v>
      </c>
      <c r="T23" s="34"/>
      <c r="U23" s="15"/>
      <c r="V23" s="5"/>
    </row>
    <row r="24" spans="1:22" ht="12.75">
      <c r="A24" s="4">
        <v>19</v>
      </c>
      <c r="B24" s="5" t="s">
        <v>16</v>
      </c>
      <c r="C24" s="78">
        <v>7847</v>
      </c>
      <c r="D24" s="75">
        <f t="shared" si="1"/>
        <v>0.07847</v>
      </c>
      <c r="E24" s="7"/>
      <c r="F24" s="7">
        <v>2100</v>
      </c>
      <c r="G24" s="8"/>
      <c r="H24" s="8"/>
      <c r="I24" s="8">
        <v>271</v>
      </c>
      <c r="J24" s="77">
        <f t="shared" si="0"/>
        <v>0.00271</v>
      </c>
      <c r="K24" s="75">
        <v>1045</v>
      </c>
      <c r="L24" s="75">
        <f t="shared" si="2"/>
        <v>0.01045</v>
      </c>
      <c r="M24" s="75">
        <v>6766</v>
      </c>
      <c r="N24" s="75">
        <f t="shared" si="3"/>
        <v>0.06766</v>
      </c>
      <c r="O24" s="75">
        <f t="shared" si="4"/>
        <v>0.08082</v>
      </c>
      <c r="P24" s="103">
        <v>1050</v>
      </c>
      <c r="Q24" s="102">
        <v>3</v>
      </c>
      <c r="R24" s="133">
        <v>20</v>
      </c>
      <c r="S24" s="7">
        <v>11</v>
      </c>
      <c r="T24" s="34"/>
      <c r="U24" s="17"/>
      <c r="V24" s="5"/>
    </row>
    <row r="25" spans="1:22" ht="12.75">
      <c r="A25" s="4">
        <v>20</v>
      </c>
      <c r="B25" s="5" t="s">
        <v>17</v>
      </c>
      <c r="C25" s="78">
        <v>263138</v>
      </c>
      <c r="D25" s="75">
        <f t="shared" si="1"/>
        <v>2.63138</v>
      </c>
      <c r="E25" s="7">
        <v>270</v>
      </c>
      <c r="F25" s="7"/>
      <c r="G25" s="8">
        <v>8.22</v>
      </c>
      <c r="H25" s="8">
        <v>0.02</v>
      </c>
      <c r="I25" s="8">
        <v>5834</v>
      </c>
      <c r="J25" s="77">
        <f t="shared" si="0"/>
        <v>0.05834</v>
      </c>
      <c r="K25" s="75">
        <v>5381</v>
      </c>
      <c r="L25" s="75">
        <f t="shared" si="2"/>
        <v>0.05381</v>
      </c>
      <c r="M25" s="75">
        <v>9882</v>
      </c>
      <c r="N25" s="75">
        <f t="shared" si="3"/>
        <v>0.09882</v>
      </c>
      <c r="O25" s="75">
        <f t="shared" si="4"/>
        <v>0.21097</v>
      </c>
      <c r="P25" s="103">
        <v>84.515</v>
      </c>
      <c r="Q25" s="102">
        <v>56</v>
      </c>
      <c r="R25" s="133"/>
      <c r="S25" s="7">
        <v>1600</v>
      </c>
      <c r="T25" s="34">
        <v>14</v>
      </c>
      <c r="U25" s="15"/>
      <c r="V25" s="5"/>
    </row>
    <row r="26" spans="1:22" ht="12.75">
      <c r="A26" s="4">
        <v>21</v>
      </c>
      <c r="B26" s="5" t="s">
        <v>18</v>
      </c>
      <c r="C26" s="78">
        <v>170118</v>
      </c>
      <c r="D26" s="75">
        <f t="shared" si="1"/>
        <v>1.70118</v>
      </c>
      <c r="E26" s="7"/>
      <c r="F26" s="7"/>
      <c r="G26" s="8">
        <v>117.1</v>
      </c>
      <c r="H26" s="8">
        <v>6.98</v>
      </c>
      <c r="I26" s="8">
        <v>5354</v>
      </c>
      <c r="J26" s="77">
        <f t="shared" si="0"/>
        <v>0.05354</v>
      </c>
      <c r="K26" s="75">
        <v>8632</v>
      </c>
      <c r="L26" s="75">
        <f t="shared" si="2"/>
        <v>0.08632</v>
      </c>
      <c r="M26" s="75">
        <v>17495</v>
      </c>
      <c r="N26" s="75">
        <f t="shared" si="3"/>
        <v>0.17495</v>
      </c>
      <c r="O26" s="75">
        <f t="shared" si="4"/>
        <v>0.31481</v>
      </c>
      <c r="P26" s="103">
        <v>1058</v>
      </c>
      <c r="Q26" s="102">
        <v>1857</v>
      </c>
      <c r="R26" s="133">
        <v>50</v>
      </c>
      <c r="S26" s="7">
        <v>0</v>
      </c>
      <c r="T26" s="34"/>
      <c r="U26" s="14"/>
      <c r="V26" s="8"/>
    </row>
    <row r="27" spans="1:22" ht="12.75">
      <c r="A27" s="4">
        <v>22</v>
      </c>
      <c r="B27" s="5" t="s">
        <v>19</v>
      </c>
      <c r="C27" s="78">
        <v>69858</v>
      </c>
      <c r="D27" s="75">
        <f t="shared" si="1"/>
        <v>0.69858</v>
      </c>
      <c r="E27" s="7">
        <v>2431</v>
      </c>
      <c r="F27" s="7">
        <v>261</v>
      </c>
      <c r="G27" s="8">
        <v>2</v>
      </c>
      <c r="H27" s="8">
        <v>3.7</v>
      </c>
      <c r="I27" s="8">
        <v>6852</v>
      </c>
      <c r="J27" s="77">
        <f t="shared" si="0"/>
        <v>0.06852</v>
      </c>
      <c r="K27" s="75">
        <v>144588</v>
      </c>
      <c r="L27" s="75">
        <f t="shared" si="2"/>
        <v>1.44588</v>
      </c>
      <c r="M27" s="75">
        <v>4716</v>
      </c>
      <c r="N27" s="75">
        <f t="shared" si="3"/>
        <v>0.04716</v>
      </c>
      <c r="O27" s="75">
        <f t="shared" si="4"/>
        <v>1.56156</v>
      </c>
      <c r="P27" s="103">
        <v>8625</v>
      </c>
      <c r="Q27" s="102">
        <v>11603</v>
      </c>
      <c r="R27" s="133">
        <v>14</v>
      </c>
      <c r="S27" s="7">
        <v>292</v>
      </c>
      <c r="T27" s="34">
        <v>90</v>
      </c>
      <c r="U27" s="15"/>
      <c r="V27" s="5"/>
    </row>
    <row r="28" spans="1:22" ht="12.75">
      <c r="A28" s="4">
        <v>23</v>
      </c>
      <c r="B28" s="5" t="s">
        <v>20</v>
      </c>
      <c r="C28" s="78">
        <v>8811</v>
      </c>
      <c r="D28" s="75">
        <f t="shared" si="1"/>
        <v>0.08811</v>
      </c>
      <c r="E28" s="7"/>
      <c r="F28" s="7"/>
      <c r="G28" s="8"/>
      <c r="H28" s="8"/>
      <c r="I28" s="8">
        <v>504</v>
      </c>
      <c r="J28" s="77">
        <f t="shared" si="0"/>
        <v>0.00504</v>
      </c>
      <c r="K28" s="75">
        <v>15059</v>
      </c>
      <c r="L28" s="75">
        <f t="shared" si="2"/>
        <v>0.15059</v>
      </c>
      <c r="M28" s="75">
        <v>23300</v>
      </c>
      <c r="N28" s="75">
        <f t="shared" si="3"/>
        <v>0.233</v>
      </c>
      <c r="O28" s="75">
        <f t="shared" si="4"/>
        <v>0.38863000000000003</v>
      </c>
      <c r="P28" s="103">
        <v>795</v>
      </c>
      <c r="Q28" s="102">
        <v>0</v>
      </c>
      <c r="R28" s="133">
        <v>15.5</v>
      </c>
      <c r="S28" s="7">
        <v>0</v>
      </c>
      <c r="T28" s="34">
        <v>13</v>
      </c>
      <c r="U28" s="15"/>
      <c r="V28" s="5"/>
    </row>
    <row r="29" spans="1:22" ht="12.75">
      <c r="A29" s="4">
        <v>24</v>
      </c>
      <c r="B29" s="5" t="s">
        <v>21</v>
      </c>
      <c r="C29" s="78">
        <v>222035</v>
      </c>
      <c r="D29" s="75">
        <f t="shared" si="1"/>
        <v>2.22035</v>
      </c>
      <c r="E29" s="7">
        <v>14090</v>
      </c>
      <c r="F29" s="7">
        <v>2172</v>
      </c>
      <c r="G29" s="8">
        <v>24.05</v>
      </c>
      <c r="H29" s="8">
        <v>13.102</v>
      </c>
      <c r="I29" s="8">
        <v>25150</v>
      </c>
      <c r="J29" s="77">
        <f t="shared" si="0"/>
        <v>0.2515</v>
      </c>
      <c r="K29" s="75">
        <v>79452</v>
      </c>
      <c r="L29" s="75">
        <f t="shared" si="2"/>
        <v>0.79452</v>
      </c>
      <c r="M29" s="75">
        <v>16818</v>
      </c>
      <c r="N29" s="75">
        <f t="shared" si="3"/>
        <v>0.16818</v>
      </c>
      <c r="O29" s="75">
        <f t="shared" si="4"/>
        <v>1.2142</v>
      </c>
      <c r="P29" s="103">
        <v>4079.6</v>
      </c>
      <c r="Q29" s="102">
        <v>829</v>
      </c>
      <c r="R29" s="133">
        <v>24.5</v>
      </c>
      <c r="S29" s="7">
        <v>0</v>
      </c>
      <c r="T29" s="34">
        <v>131</v>
      </c>
      <c r="U29" s="14"/>
      <c r="V29" s="8"/>
    </row>
    <row r="30" spans="1:22" ht="12.75">
      <c r="A30" s="4">
        <v>25</v>
      </c>
      <c r="B30" s="5" t="s">
        <v>69</v>
      </c>
      <c r="C30" s="78"/>
      <c r="D30" s="75">
        <v>0</v>
      </c>
      <c r="E30" s="7"/>
      <c r="F30" s="7"/>
      <c r="G30" s="8"/>
      <c r="H30" s="8"/>
      <c r="I30" s="8">
        <v>0</v>
      </c>
      <c r="J30" s="77">
        <f t="shared" si="0"/>
        <v>0</v>
      </c>
      <c r="K30" s="75">
        <v>0</v>
      </c>
      <c r="L30" s="75">
        <f t="shared" si="2"/>
        <v>0</v>
      </c>
      <c r="M30" s="75">
        <v>0</v>
      </c>
      <c r="N30" s="75">
        <f t="shared" si="3"/>
        <v>0</v>
      </c>
      <c r="O30" s="75">
        <f t="shared" si="4"/>
        <v>0</v>
      </c>
      <c r="P30" s="103">
        <v>0</v>
      </c>
      <c r="Q30" s="102">
        <v>0</v>
      </c>
      <c r="R30" s="133"/>
      <c r="S30" s="7"/>
      <c r="T30" s="34"/>
      <c r="U30" s="14"/>
      <c r="V30" s="8"/>
    </row>
    <row r="31" spans="1:22" ht="12.75">
      <c r="A31" s="4">
        <v>26</v>
      </c>
      <c r="B31" s="5" t="s">
        <v>22</v>
      </c>
      <c r="C31" s="78">
        <v>3358</v>
      </c>
      <c r="D31" s="75">
        <f t="shared" si="1"/>
        <v>0.03358</v>
      </c>
      <c r="E31" s="7"/>
      <c r="F31" s="7">
        <v>1050</v>
      </c>
      <c r="G31" s="8"/>
      <c r="H31" s="8"/>
      <c r="I31" s="8">
        <v>1199</v>
      </c>
      <c r="J31" s="77">
        <f t="shared" si="0"/>
        <v>0.01199</v>
      </c>
      <c r="K31" s="75">
        <v>32723</v>
      </c>
      <c r="L31" s="75">
        <f t="shared" si="2"/>
        <v>0.32723</v>
      </c>
      <c r="M31" s="75">
        <v>64282</v>
      </c>
      <c r="N31" s="75">
        <f t="shared" si="3"/>
        <v>0.64282</v>
      </c>
      <c r="O31" s="75">
        <f t="shared" si="4"/>
        <v>0.98204</v>
      </c>
      <c r="P31" s="103">
        <v>365</v>
      </c>
      <c r="Q31" s="102">
        <v>151</v>
      </c>
      <c r="R31" s="133">
        <v>2</v>
      </c>
      <c r="S31" s="7">
        <v>60</v>
      </c>
      <c r="T31" s="34">
        <v>782</v>
      </c>
      <c r="U31" s="15"/>
      <c r="V31" s="5"/>
    </row>
    <row r="32" spans="1:22" ht="12.75">
      <c r="A32" s="4">
        <v>27</v>
      </c>
      <c r="B32" s="5" t="s">
        <v>41</v>
      </c>
      <c r="C32" s="78">
        <v>438162</v>
      </c>
      <c r="D32" s="75">
        <f t="shared" si="1"/>
        <v>4.38162</v>
      </c>
      <c r="E32" s="7">
        <v>24040</v>
      </c>
      <c r="F32" s="7">
        <v>912</v>
      </c>
      <c r="G32" s="8">
        <v>150.86</v>
      </c>
      <c r="H32" s="8">
        <v>46.175</v>
      </c>
      <c r="I32" s="8">
        <v>176337</v>
      </c>
      <c r="J32" s="77">
        <f t="shared" si="0"/>
        <v>1.76337</v>
      </c>
      <c r="K32" s="75">
        <v>267157</v>
      </c>
      <c r="L32" s="75">
        <f t="shared" si="2"/>
        <v>2.67157</v>
      </c>
      <c r="M32" s="75">
        <v>62015</v>
      </c>
      <c r="N32" s="75">
        <f t="shared" si="3"/>
        <v>0.62015</v>
      </c>
      <c r="O32" s="75">
        <f t="shared" si="4"/>
        <v>5.05509</v>
      </c>
      <c r="P32" s="103">
        <v>4278.46</v>
      </c>
      <c r="Q32" s="102">
        <v>1348</v>
      </c>
      <c r="R32" s="133"/>
      <c r="S32" s="7">
        <v>113</v>
      </c>
      <c r="T32" s="34">
        <v>222</v>
      </c>
      <c r="U32" s="14"/>
      <c r="V32" s="8"/>
    </row>
    <row r="33" spans="1:22" ht="12.75">
      <c r="A33" s="4">
        <v>28</v>
      </c>
      <c r="B33" s="5" t="s">
        <v>52</v>
      </c>
      <c r="C33" s="129">
        <v>17994</v>
      </c>
      <c r="D33" s="75">
        <f t="shared" si="1"/>
        <v>0.17994</v>
      </c>
      <c r="E33" s="7">
        <v>2150</v>
      </c>
      <c r="F33" s="7"/>
      <c r="G33" s="8">
        <v>47.5</v>
      </c>
      <c r="H33" s="8">
        <v>4.52</v>
      </c>
      <c r="I33" s="8">
        <v>8568</v>
      </c>
      <c r="J33" s="77">
        <f t="shared" si="0"/>
        <v>0.08568</v>
      </c>
      <c r="K33" s="75">
        <v>91402</v>
      </c>
      <c r="L33" s="75">
        <f t="shared" si="2"/>
        <v>0.91402</v>
      </c>
      <c r="M33" s="75">
        <v>84023</v>
      </c>
      <c r="N33" s="75">
        <f t="shared" si="3"/>
        <v>0.84023</v>
      </c>
      <c r="O33" s="75">
        <f t="shared" si="4"/>
        <v>1.83993</v>
      </c>
      <c r="P33" s="103">
        <v>280.03</v>
      </c>
      <c r="Q33" s="102">
        <v>26</v>
      </c>
      <c r="R33" s="133">
        <v>24</v>
      </c>
      <c r="S33" s="7">
        <v>476</v>
      </c>
      <c r="T33" s="35">
        <v>118</v>
      </c>
      <c r="U33" s="14"/>
      <c r="V33" s="8"/>
    </row>
    <row r="34" spans="1:22" ht="12.75">
      <c r="A34" s="4">
        <v>29</v>
      </c>
      <c r="B34" s="5" t="s">
        <v>33</v>
      </c>
      <c r="C34" s="129">
        <v>366358</v>
      </c>
      <c r="D34" s="75">
        <f t="shared" si="1"/>
        <v>3.66358</v>
      </c>
      <c r="E34" s="7">
        <v>27268</v>
      </c>
      <c r="F34" s="7">
        <v>1450</v>
      </c>
      <c r="G34" s="8">
        <v>19.92</v>
      </c>
      <c r="H34" s="8">
        <v>1.166</v>
      </c>
      <c r="I34" s="8">
        <v>8726</v>
      </c>
      <c r="J34" s="77">
        <f t="shared" si="0"/>
        <v>0.08726</v>
      </c>
      <c r="K34" s="75">
        <v>146388</v>
      </c>
      <c r="L34" s="75">
        <f t="shared" si="2"/>
        <v>1.46388</v>
      </c>
      <c r="M34" s="75">
        <v>17662</v>
      </c>
      <c r="N34" s="75">
        <f t="shared" si="3"/>
        <v>0.17662</v>
      </c>
      <c r="O34" s="75">
        <f t="shared" si="4"/>
        <v>1.7277600000000002</v>
      </c>
      <c r="P34" s="103">
        <v>889</v>
      </c>
      <c r="Q34" s="102">
        <v>48</v>
      </c>
      <c r="R34" s="133">
        <v>74</v>
      </c>
      <c r="S34" s="7">
        <v>1177</v>
      </c>
      <c r="T34" s="34">
        <v>2</v>
      </c>
      <c r="U34" s="17"/>
      <c r="V34" s="5"/>
    </row>
    <row r="35" spans="1:22" ht="12.75">
      <c r="A35" s="4">
        <v>30</v>
      </c>
      <c r="B35" s="5" t="s">
        <v>23</v>
      </c>
      <c r="C35" s="129">
        <v>137</v>
      </c>
      <c r="D35" s="75">
        <f t="shared" si="1"/>
        <v>0.00137</v>
      </c>
      <c r="E35" s="7"/>
      <c r="F35" s="7"/>
      <c r="G35" s="8"/>
      <c r="H35" s="8"/>
      <c r="I35" s="8">
        <v>390</v>
      </c>
      <c r="J35" s="77">
        <f t="shared" si="0"/>
        <v>0.0039</v>
      </c>
      <c r="K35" s="75">
        <v>468</v>
      </c>
      <c r="L35" s="75">
        <f t="shared" si="2"/>
        <v>0.00468</v>
      </c>
      <c r="M35" s="75">
        <v>6296</v>
      </c>
      <c r="N35" s="75">
        <f t="shared" si="3"/>
        <v>0.06296</v>
      </c>
      <c r="O35" s="75">
        <f t="shared" si="4"/>
        <v>0.07154</v>
      </c>
      <c r="P35" s="103">
        <v>167</v>
      </c>
      <c r="Q35" s="102">
        <v>5</v>
      </c>
      <c r="R35" s="133"/>
      <c r="S35" s="7"/>
      <c r="T35" s="34"/>
      <c r="U35" s="15"/>
      <c r="V35" s="5"/>
    </row>
    <row r="36" spans="1:22" ht="12.75">
      <c r="A36" s="4">
        <v>31</v>
      </c>
      <c r="B36" s="5" t="s">
        <v>24</v>
      </c>
      <c r="C36" s="129">
        <v>97</v>
      </c>
      <c r="D36" s="75">
        <f t="shared" si="1"/>
        <v>0.00097</v>
      </c>
      <c r="E36" s="7"/>
      <c r="F36" s="7"/>
      <c r="G36" s="8"/>
      <c r="H36" s="8"/>
      <c r="I36" s="8">
        <v>898</v>
      </c>
      <c r="J36" s="77">
        <f t="shared" si="0"/>
        <v>0.00898</v>
      </c>
      <c r="K36" s="75">
        <v>275</v>
      </c>
      <c r="L36" s="75">
        <f t="shared" si="2"/>
        <v>0.00275</v>
      </c>
      <c r="M36" s="75">
        <v>1675</v>
      </c>
      <c r="N36" s="75">
        <f t="shared" si="3"/>
        <v>0.01675</v>
      </c>
      <c r="O36" s="75">
        <f t="shared" si="4"/>
        <v>0.028480000000000002</v>
      </c>
      <c r="P36" s="103">
        <v>730</v>
      </c>
      <c r="Q36" s="102">
        <v>12</v>
      </c>
      <c r="R36" s="133"/>
      <c r="S36" s="7"/>
      <c r="T36" s="34"/>
      <c r="U36" s="15"/>
      <c r="V36" s="5"/>
    </row>
    <row r="37" spans="1:22" ht="12.75">
      <c r="A37" s="4">
        <v>32</v>
      </c>
      <c r="B37" s="5" t="s">
        <v>25</v>
      </c>
      <c r="C37" s="129">
        <v>169</v>
      </c>
      <c r="D37" s="75">
        <f t="shared" si="1"/>
        <v>0.00169</v>
      </c>
      <c r="E37" s="7"/>
      <c r="F37" s="7"/>
      <c r="G37" s="8"/>
      <c r="H37" s="8"/>
      <c r="I37" s="8">
        <v>0</v>
      </c>
      <c r="J37" s="77">
        <f t="shared" si="0"/>
        <v>0</v>
      </c>
      <c r="K37" s="75">
        <v>0</v>
      </c>
      <c r="L37" s="75">
        <f t="shared" si="2"/>
        <v>0</v>
      </c>
      <c r="M37" s="75">
        <v>0</v>
      </c>
      <c r="N37" s="75">
        <f t="shared" si="3"/>
        <v>0</v>
      </c>
      <c r="O37" s="75">
        <f t="shared" si="4"/>
        <v>0</v>
      </c>
      <c r="P37" s="103">
        <v>0</v>
      </c>
      <c r="Q37" s="102">
        <v>0</v>
      </c>
      <c r="R37" s="133"/>
      <c r="S37" s="7"/>
      <c r="T37" s="34"/>
      <c r="U37" s="15"/>
      <c r="V37" s="5"/>
    </row>
    <row r="38" spans="1:22" ht="12.75">
      <c r="A38" s="4">
        <v>33</v>
      </c>
      <c r="B38" s="5" t="s">
        <v>26</v>
      </c>
      <c r="C38" s="129"/>
      <c r="D38" s="75">
        <f t="shared" si="1"/>
        <v>0</v>
      </c>
      <c r="E38" s="7"/>
      <c r="F38" s="7"/>
      <c r="G38" s="8"/>
      <c r="H38" s="8"/>
      <c r="I38" s="8">
        <v>0</v>
      </c>
      <c r="J38" s="77">
        <f t="shared" si="0"/>
        <v>0</v>
      </c>
      <c r="K38" s="75">
        <v>0</v>
      </c>
      <c r="L38" s="75">
        <f t="shared" si="2"/>
        <v>0</v>
      </c>
      <c r="M38" s="75">
        <v>0</v>
      </c>
      <c r="N38" s="75">
        <f t="shared" si="3"/>
        <v>0</v>
      </c>
      <c r="O38" s="75">
        <f t="shared" si="4"/>
        <v>0</v>
      </c>
      <c r="P38" s="103">
        <v>0</v>
      </c>
      <c r="Q38" s="102">
        <v>0</v>
      </c>
      <c r="R38" s="133"/>
      <c r="S38" s="7"/>
      <c r="T38" s="34"/>
      <c r="U38" s="15"/>
      <c r="V38" s="5"/>
    </row>
    <row r="39" spans="1:22" ht="12.75">
      <c r="A39" s="4">
        <v>34</v>
      </c>
      <c r="B39" s="5" t="s">
        <v>27</v>
      </c>
      <c r="C39" s="129">
        <v>681</v>
      </c>
      <c r="D39" s="75">
        <f t="shared" si="1"/>
        <v>0.00681</v>
      </c>
      <c r="E39" s="7"/>
      <c r="F39" s="7"/>
      <c r="G39" s="8"/>
      <c r="H39" s="8"/>
      <c r="I39" s="8">
        <v>301</v>
      </c>
      <c r="J39" s="77">
        <f t="shared" si="0"/>
        <v>0.00301</v>
      </c>
      <c r="K39" s="75">
        <v>0</v>
      </c>
      <c r="L39" s="75">
        <f t="shared" si="2"/>
        <v>0</v>
      </c>
      <c r="M39" s="75">
        <v>4807</v>
      </c>
      <c r="N39" s="75">
        <f t="shared" si="3"/>
        <v>0.04807</v>
      </c>
      <c r="O39" s="75">
        <f t="shared" si="4"/>
        <v>0.05108</v>
      </c>
      <c r="P39" s="103">
        <v>332</v>
      </c>
      <c r="Q39" s="102">
        <v>90</v>
      </c>
      <c r="R39" s="133"/>
      <c r="S39" s="7"/>
      <c r="T39" s="34"/>
      <c r="U39" s="15"/>
      <c r="V39" s="5"/>
    </row>
    <row r="40" spans="1:22" ht="12.75">
      <c r="A40" s="4">
        <v>35</v>
      </c>
      <c r="B40" s="5" t="s">
        <v>28</v>
      </c>
      <c r="C40" s="129"/>
      <c r="D40" s="75">
        <f t="shared" si="1"/>
        <v>0</v>
      </c>
      <c r="E40" s="7"/>
      <c r="F40" s="7">
        <v>250</v>
      </c>
      <c r="G40" s="8"/>
      <c r="H40" s="8"/>
      <c r="I40" s="8">
        <v>1725</v>
      </c>
      <c r="J40" s="77">
        <f t="shared" si="0"/>
        <v>0.01725</v>
      </c>
      <c r="K40" s="75">
        <v>0</v>
      </c>
      <c r="L40" s="75">
        <f t="shared" si="2"/>
        <v>0</v>
      </c>
      <c r="M40" s="75">
        <v>5289</v>
      </c>
      <c r="N40" s="75">
        <f t="shared" si="3"/>
        <v>0.05289</v>
      </c>
      <c r="O40" s="75">
        <f t="shared" si="4"/>
        <v>0.07014000000000001</v>
      </c>
      <c r="P40" s="103">
        <v>1090</v>
      </c>
      <c r="Q40" s="102">
        <v>0</v>
      </c>
      <c r="R40" s="133"/>
      <c r="S40" s="7"/>
      <c r="T40" s="34"/>
      <c r="U40" s="15"/>
      <c r="V40" s="5"/>
    </row>
    <row r="41" spans="1:22" ht="12.75">
      <c r="A41" s="4">
        <v>36</v>
      </c>
      <c r="B41" s="5" t="s">
        <v>67</v>
      </c>
      <c r="C41" s="129">
        <v>578</v>
      </c>
      <c r="D41" s="75">
        <f t="shared" si="1"/>
        <v>0.00578</v>
      </c>
      <c r="E41" s="7"/>
      <c r="F41" s="7"/>
      <c r="G41" s="8"/>
      <c r="H41" s="8"/>
      <c r="I41" s="8">
        <v>417</v>
      </c>
      <c r="J41" s="77">
        <f t="shared" si="0"/>
        <v>0.00417</v>
      </c>
      <c r="K41" s="75">
        <v>25</v>
      </c>
      <c r="L41" s="75">
        <f t="shared" si="2"/>
        <v>0.00025</v>
      </c>
      <c r="M41" s="75">
        <v>1637</v>
      </c>
      <c r="N41" s="75">
        <f t="shared" si="3"/>
        <v>0.01637</v>
      </c>
      <c r="O41" s="75">
        <f t="shared" si="4"/>
        <v>0.02079</v>
      </c>
      <c r="P41" s="103">
        <v>0</v>
      </c>
      <c r="Q41" s="102">
        <v>21</v>
      </c>
      <c r="R41" s="133">
        <v>5</v>
      </c>
      <c r="S41" s="25"/>
      <c r="T41" s="25"/>
      <c r="U41" s="15"/>
      <c r="V41" s="5"/>
    </row>
    <row r="42" spans="1:22" ht="12.75">
      <c r="A42" s="4">
        <v>37</v>
      </c>
      <c r="B42" s="5" t="s">
        <v>49</v>
      </c>
      <c r="C42" s="129"/>
      <c r="D42" s="75">
        <f t="shared" si="1"/>
        <v>0</v>
      </c>
      <c r="E42" s="7"/>
      <c r="F42" s="7"/>
      <c r="G42" s="8"/>
      <c r="H42" s="8"/>
      <c r="I42" s="8">
        <v>9750</v>
      </c>
      <c r="J42" s="77">
        <f t="shared" si="0"/>
        <v>0.0975</v>
      </c>
      <c r="K42" s="75">
        <v>24047</v>
      </c>
      <c r="L42" s="75">
        <f t="shared" si="2"/>
        <v>0.24047</v>
      </c>
      <c r="M42" s="75">
        <v>125797</v>
      </c>
      <c r="N42" s="75">
        <f t="shared" si="3"/>
        <v>1.25797</v>
      </c>
      <c r="O42" s="75">
        <f t="shared" si="4"/>
        <v>1.5959400000000001</v>
      </c>
      <c r="P42" s="103">
        <v>35215.6</v>
      </c>
      <c r="Q42" s="102">
        <v>0</v>
      </c>
      <c r="R42" s="133"/>
      <c r="S42" s="7"/>
      <c r="T42" s="34"/>
      <c r="U42" s="15"/>
      <c r="V42" s="5"/>
    </row>
    <row r="43" spans="1:22" ht="12.75">
      <c r="A43" s="4"/>
      <c r="B43" s="9" t="s">
        <v>29</v>
      </c>
      <c r="C43" s="130">
        <f>SUM(C6:C42)</f>
        <v>4798232</v>
      </c>
      <c r="D43" s="76">
        <f>SUM(C43/100000)</f>
        <v>47.98232</v>
      </c>
      <c r="E43" s="22">
        <f>SUM(E6:E34)</f>
        <v>152047</v>
      </c>
      <c r="F43" s="22">
        <f>SUM(F6:F40)</f>
        <v>17950</v>
      </c>
      <c r="G43" s="6">
        <f>SUM(G6:G42)</f>
        <v>569.7900000000001</v>
      </c>
      <c r="H43" s="6">
        <f>SUM(H6:H42)</f>
        <v>142.269</v>
      </c>
      <c r="I43" s="69">
        <f>SUM(I6:I42)</f>
        <v>342788</v>
      </c>
      <c r="J43" s="80">
        <f t="shared" si="0"/>
        <v>3.42788</v>
      </c>
      <c r="K43" s="104">
        <f>SUM(K6:K42)</f>
        <v>1194342</v>
      </c>
      <c r="L43" s="80">
        <f>SUM(K43/100000)</f>
        <v>11.94342</v>
      </c>
      <c r="M43" s="104">
        <f>SUM(M6:M42)</f>
        <v>985012</v>
      </c>
      <c r="N43" s="80">
        <f>SUM(M43/100000)</f>
        <v>9.85012</v>
      </c>
      <c r="O43" s="76">
        <f t="shared" si="4"/>
        <v>25.221420000000002</v>
      </c>
      <c r="P43" s="37">
        <f>SUM(P6:P42)</f>
        <v>109753.04000000001</v>
      </c>
      <c r="Q43" s="36">
        <f>SUM(Q6:Q42)</f>
        <v>19501</v>
      </c>
      <c r="R43" s="37">
        <f>SUM(R6:R42)</f>
        <v>2429.2</v>
      </c>
      <c r="S43" s="22">
        <f>SUM(S6:S42)</f>
        <v>8979</v>
      </c>
      <c r="T43" s="39">
        <f>SUM(T6:T42)</f>
        <v>2329</v>
      </c>
      <c r="U43" s="14"/>
      <c r="V43" s="6"/>
    </row>
    <row r="44" spans="3:22" ht="12.75">
      <c r="C44" s="63"/>
      <c r="D44" s="23"/>
      <c r="E44" s="23"/>
      <c r="F44" s="23"/>
      <c r="G44" s="23"/>
      <c r="H44" s="23"/>
      <c r="I44" s="70"/>
      <c r="J44" s="40"/>
      <c r="K44" s="70"/>
      <c r="L44" s="40"/>
      <c r="M44" s="70"/>
      <c r="N44" s="40"/>
      <c r="O44" s="40"/>
      <c r="P44" s="41"/>
      <c r="Q44" s="40"/>
      <c r="R44" s="42"/>
      <c r="S44" s="23"/>
      <c r="T44" s="23"/>
      <c r="U44" s="18"/>
      <c r="V44" s="5"/>
    </row>
    <row r="45" spans="1:22" ht="12.75">
      <c r="A45" s="116" t="s">
        <v>45</v>
      </c>
      <c r="B45" s="116"/>
      <c r="C45" s="64"/>
      <c r="D45" s="118"/>
      <c r="E45" s="118"/>
      <c r="F45" s="118"/>
      <c r="G45" s="118"/>
      <c r="H45" s="190" t="s">
        <v>60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8"/>
      <c r="V45" s="5"/>
    </row>
    <row r="46" spans="1:22" ht="12.75">
      <c r="A46" s="11"/>
      <c r="B46" s="5"/>
      <c r="C46" s="65"/>
      <c r="D46" s="106"/>
      <c r="E46" s="106"/>
      <c r="F46" s="106"/>
      <c r="G46" s="106"/>
      <c r="H46" s="106"/>
      <c r="I46" s="69"/>
      <c r="J46" s="119"/>
      <c r="K46" s="120"/>
      <c r="L46" s="119"/>
      <c r="M46" s="120"/>
      <c r="N46" s="119"/>
      <c r="O46" s="119"/>
      <c r="P46" s="119"/>
      <c r="Q46" s="119"/>
      <c r="R46" s="106"/>
      <c r="S46" s="106"/>
      <c r="T46" s="106"/>
      <c r="U46" s="19"/>
      <c r="V46" s="5"/>
    </row>
    <row r="47" spans="1:22" ht="12.75">
      <c r="A47" s="11"/>
      <c r="B47" s="5"/>
      <c r="C47" s="66"/>
      <c r="D47" s="131"/>
      <c r="E47" s="112"/>
      <c r="F47" s="113"/>
      <c r="G47" s="106"/>
      <c r="H47" s="107"/>
      <c r="I47" s="71"/>
      <c r="J47" s="121"/>
      <c r="K47" s="122"/>
      <c r="L47" s="121"/>
      <c r="M47" s="122"/>
      <c r="N47" s="123"/>
      <c r="O47" s="123"/>
      <c r="P47" s="123"/>
      <c r="Q47" s="124"/>
      <c r="R47" s="107"/>
      <c r="S47" s="112"/>
      <c r="T47" s="113"/>
      <c r="U47" s="5"/>
      <c r="V47" s="5"/>
    </row>
    <row r="48" spans="1:22" ht="12.75">
      <c r="A48" s="11"/>
      <c r="B48" s="5"/>
      <c r="C48" s="66"/>
      <c r="D48" s="131"/>
      <c r="E48" s="112"/>
      <c r="F48" s="113"/>
      <c r="G48" s="106"/>
      <c r="H48" s="107"/>
      <c r="I48" s="71"/>
      <c r="J48" s="121"/>
      <c r="K48" s="122"/>
      <c r="L48" s="121"/>
      <c r="M48" s="122"/>
      <c r="N48" s="123"/>
      <c r="O48" s="123"/>
      <c r="P48" s="123"/>
      <c r="Q48" s="124"/>
      <c r="R48" s="107"/>
      <c r="S48" s="112"/>
      <c r="T48" s="113"/>
      <c r="U48" s="5"/>
      <c r="V48" s="5"/>
    </row>
    <row r="49" spans="1:22" ht="12.75">
      <c r="A49" s="11"/>
      <c r="B49" s="5"/>
      <c r="C49" s="66"/>
      <c r="D49" s="131"/>
      <c r="E49" s="112"/>
      <c r="F49" s="113"/>
      <c r="G49" s="106"/>
      <c r="H49" s="107"/>
      <c r="I49" s="71"/>
      <c r="J49" s="121"/>
      <c r="K49" s="122"/>
      <c r="L49" s="121"/>
      <c r="M49" s="122"/>
      <c r="N49" s="123"/>
      <c r="O49" s="123"/>
      <c r="P49" s="123"/>
      <c r="Q49" s="124"/>
      <c r="R49" s="107"/>
      <c r="S49" s="112"/>
      <c r="T49" s="113"/>
      <c r="U49" s="5"/>
      <c r="V49" s="5"/>
    </row>
    <row r="50" spans="1:22" ht="12.75">
      <c r="A50" s="11"/>
      <c r="B50" s="5"/>
      <c r="C50" s="66"/>
      <c r="D50" s="131"/>
      <c r="E50" s="112"/>
      <c r="F50" s="113"/>
      <c r="G50" s="106"/>
      <c r="H50" s="107"/>
      <c r="I50" s="71"/>
      <c r="J50" s="121"/>
      <c r="K50" s="122"/>
      <c r="L50" s="121"/>
      <c r="M50" s="122"/>
      <c r="N50" s="123"/>
      <c r="O50" s="123"/>
      <c r="P50" s="123"/>
      <c r="Q50" s="124"/>
      <c r="R50" s="107"/>
      <c r="S50" s="112"/>
      <c r="T50" s="113"/>
      <c r="U50" s="5"/>
      <c r="V50" s="5"/>
    </row>
    <row r="51" spans="1:22" ht="12.75">
      <c r="A51" s="4"/>
      <c r="B51" s="5"/>
      <c r="C51" s="66"/>
      <c r="D51" s="131"/>
      <c r="E51" s="112"/>
      <c r="F51" s="113"/>
      <c r="G51" s="106"/>
      <c r="H51" s="107"/>
      <c r="I51" s="71"/>
      <c r="J51" s="121"/>
      <c r="K51" s="122"/>
      <c r="L51" s="121"/>
      <c r="M51" s="122"/>
      <c r="N51" s="123"/>
      <c r="O51" s="123"/>
      <c r="P51" s="123"/>
      <c r="Q51" s="124"/>
      <c r="R51" s="108"/>
      <c r="S51" s="112"/>
      <c r="T51" s="113"/>
      <c r="U51" s="5"/>
      <c r="V51" s="5"/>
    </row>
    <row r="52" spans="1:22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</row>
    <row r="53" spans="1:22" ht="12.75">
      <c r="A53" s="4"/>
      <c r="B53" s="5"/>
      <c r="C53" s="66"/>
      <c r="D53" s="131"/>
      <c r="E53" s="112"/>
      <c r="F53" s="113"/>
      <c r="G53" s="106"/>
      <c r="H53" s="107"/>
      <c r="I53" s="71"/>
      <c r="J53" s="121"/>
      <c r="K53" s="122"/>
      <c r="L53" s="121"/>
      <c r="M53" s="122"/>
      <c r="N53" s="123"/>
      <c r="O53" s="123"/>
      <c r="P53" s="123"/>
      <c r="Q53" s="124"/>
      <c r="R53" s="108"/>
      <c r="S53" s="112"/>
      <c r="T53" s="113"/>
      <c r="U53" s="5"/>
      <c r="V53" s="5"/>
    </row>
    <row r="54" spans="1:22" ht="12.75">
      <c r="A54" s="4"/>
      <c r="B54" s="5"/>
      <c r="C54" s="66"/>
      <c r="D54" s="131"/>
      <c r="E54" s="112"/>
      <c r="F54" s="113"/>
      <c r="G54" s="106"/>
      <c r="H54" s="107"/>
      <c r="I54" s="71"/>
      <c r="J54" s="121"/>
      <c r="K54" s="122"/>
      <c r="L54" s="121"/>
      <c r="M54" s="122"/>
      <c r="N54" s="123"/>
      <c r="O54" s="123"/>
      <c r="P54" s="123"/>
      <c r="Q54" s="124"/>
      <c r="R54" s="108"/>
      <c r="S54" s="112"/>
      <c r="T54" s="113"/>
      <c r="U54" s="5"/>
      <c r="V54" s="5"/>
    </row>
    <row r="55" spans="1:22" ht="12.75">
      <c r="A55" s="4"/>
      <c r="B55" s="5"/>
      <c r="C55" s="66"/>
      <c r="D55" s="131"/>
      <c r="E55" s="112"/>
      <c r="F55" s="113"/>
      <c r="G55" s="106"/>
      <c r="H55" s="107"/>
      <c r="I55" s="71"/>
      <c r="J55" s="121"/>
      <c r="K55" s="122"/>
      <c r="L55" s="121"/>
      <c r="M55" s="122"/>
      <c r="N55" s="123"/>
      <c r="O55" s="123"/>
      <c r="P55" s="123"/>
      <c r="Q55" s="124"/>
      <c r="R55" s="108"/>
      <c r="S55" s="112"/>
      <c r="T55" s="113"/>
      <c r="U55" s="5"/>
      <c r="V55" s="5"/>
    </row>
  </sheetData>
  <mergeCells count="7">
    <mergeCell ref="C52:V52"/>
    <mergeCell ref="A1:T1"/>
    <mergeCell ref="E2:F2"/>
    <mergeCell ref="I2:P2"/>
    <mergeCell ref="S2:T2"/>
    <mergeCell ref="S3:T3"/>
    <mergeCell ref="H45:T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31.01.2015&amp;R&amp;"Arial,Bold"&amp;12ANNEXURE-I</oddHeader>
    <oddFooter xml:space="preserve">&amp;R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view="pageBreakPreview" zoomScale="80" zoomScaleSheetLayoutView="80" workbookViewId="0" topLeftCell="A1">
      <selection activeCell="A1" sqref="A1:U45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132" customWidth="1"/>
    <col min="5" max="5" width="11.28125" style="114" customWidth="1"/>
    <col min="6" max="6" width="10.421875" style="115" customWidth="1"/>
    <col min="7" max="7" width="9.7109375" style="115" customWidth="1"/>
    <col min="8" max="8" width="14.28125" style="110" customWidth="1"/>
    <col min="9" max="9" width="10.8515625" style="111" customWidth="1"/>
    <col min="10" max="10" width="14.421875" style="72" hidden="1" customWidth="1"/>
    <col min="11" max="11" width="14.421875" style="125" customWidth="1"/>
    <col min="12" max="12" width="15.140625" style="126" hidden="1" customWidth="1"/>
    <col min="13" max="13" width="15.140625" style="125" customWidth="1"/>
    <col min="14" max="14" width="14.57421875" style="126" hidden="1" customWidth="1"/>
    <col min="15" max="15" width="14.57421875" style="127" customWidth="1"/>
    <col min="16" max="16" width="14.8515625" style="127" bestFit="1" customWidth="1"/>
    <col min="17" max="17" width="11.7109375" style="127" bestFit="1" customWidth="1"/>
    <col min="18" max="18" width="10.00390625" style="128" customWidth="1"/>
    <col min="19" max="19" width="11.421875" style="109" customWidth="1"/>
    <col min="20" max="20" width="10.00390625" style="114" customWidth="1"/>
    <col min="21" max="21" width="12.140625" style="115" customWidth="1"/>
    <col min="22" max="22" width="2.7109375" style="1" hidden="1" customWidth="1"/>
    <col min="23" max="23" width="26.140625" style="1" hidden="1" customWidth="1"/>
    <col min="24" max="16384" width="9.140625" style="1" customWidth="1"/>
  </cols>
  <sheetData>
    <row r="1" spans="1:22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  <c r="V1" s="20"/>
    </row>
    <row r="2" spans="1:23" ht="12.75">
      <c r="A2" s="3" t="s">
        <v>56</v>
      </c>
      <c r="B2" s="3" t="s">
        <v>57</v>
      </c>
      <c r="C2" s="59" t="s">
        <v>46</v>
      </c>
      <c r="D2" s="135" t="s">
        <v>46</v>
      </c>
      <c r="E2" s="186" t="s">
        <v>63</v>
      </c>
      <c r="F2" s="187"/>
      <c r="G2" s="138"/>
      <c r="H2" s="135" t="s">
        <v>61</v>
      </c>
      <c r="I2" s="135" t="s">
        <v>42</v>
      </c>
      <c r="J2" s="186" t="s">
        <v>55</v>
      </c>
      <c r="K2" s="186"/>
      <c r="L2" s="186"/>
      <c r="M2" s="186"/>
      <c r="N2" s="186"/>
      <c r="O2" s="186"/>
      <c r="P2" s="186"/>
      <c r="Q2" s="186"/>
      <c r="R2" s="135" t="s">
        <v>37</v>
      </c>
      <c r="S2" s="32" t="s">
        <v>47</v>
      </c>
      <c r="T2" s="188" t="s">
        <v>51</v>
      </c>
      <c r="U2" s="189"/>
      <c r="V2" s="13"/>
      <c r="W2" s="3"/>
    </row>
    <row r="3" spans="1:23" ht="12.75">
      <c r="A3" s="3"/>
      <c r="B3" s="3"/>
      <c r="C3" s="60"/>
      <c r="D3" s="22"/>
      <c r="E3" s="22" t="s">
        <v>64</v>
      </c>
      <c r="F3" s="135" t="s">
        <v>65</v>
      </c>
      <c r="G3" s="137" t="s">
        <v>29</v>
      </c>
      <c r="H3" s="32" t="s">
        <v>62</v>
      </c>
      <c r="I3" s="135" t="s">
        <v>43</v>
      </c>
      <c r="J3" s="60" t="s">
        <v>0</v>
      </c>
      <c r="K3" s="22" t="s">
        <v>0</v>
      </c>
      <c r="L3" s="60" t="s">
        <v>1</v>
      </c>
      <c r="M3" s="22" t="s">
        <v>1</v>
      </c>
      <c r="N3" s="60" t="s">
        <v>2</v>
      </c>
      <c r="O3" s="22" t="s">
        <v>2</v>
      </c>
      <c r="P3" s="22" t="s">
        <v>70</v>
      </c>
      <c r="Q3" s="22" t="s">
        <v>30</v>
      </c>
      <c r="R3" s="135" t="s">
        <v>38</v>
      </c>
      <c r="S3" s="32" t="s">
        <v>59</v>
      </c>
      <c r="T3" s="188" t="s">
        <v>50</v>
      </c>
      <c r="U3" s="189"/>
      <c r="V3" s="12"/>
      <c r="W3" s="3"/>
    </row>
    <row r="4" spans="1:23" ht="12.75">
      <c r="A4" s="3"/>
      <c r="B4" s="3"/>
      <c r="C4" s="60"/>
      <c r="D4" s="22"/>
      <c r="E4" s="23"/>
      <c r="F4" s="23"/>
      <c r="G4" s="23"/>
      <c r="H4" s="6"/>
      <c r="I4" s="135"/>
      <c r="J4" s="60"/>
      <c r="K4" s="22"/>
      <c r="L4" s="60"/>
      <c r="M4" s="22"/>
      <c r="N4" s="60"/>
      <c r="O4" s="22"/>
      <c r="P4" s="22" t="s">
        <v>29</v>
      </c>
      <c r="Q4" s="22"/>
      <c r="R4" s="135"/>
      <c r="S4" s="32" t="s">
        <v>48</v>
      </c>
      <c r="T4" s="135" t="s">
        <v>53</v>
      </c>
      <c r="U4" s="135" t="s">
        <v>54</v>
      </c>
      <c r="V4" s="12"/>
      <c r="W4" s="3"/>
    </row>
    <row r="5" spans="1:23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4" t="s">
        <v>44</v>
      </c>
      <c r="H5" s="55" t="s">
        <v>44</v>
      </c>
      <c r="I5" s="54" t="s">
        <v>44</v>
      </c>
      <c r="J5" s="68" t="s">
        <v>68</v>
      </c>
      <c r="K5" s="56" t="s">
        <v>68</v>
      </c>
      <c r="L5" s="68" t="s">
        <v>68</v>
      </c>
      <c r="M5" s="56" t="s">
        <v>68</v>
      </c>
      <c r="N5" s="68" t="s">
        <v>68</v>
      </c>
      <c r="O5" s="56" t="s">
        <v>68</v>
      </c>
      <c r="P5" s="56" t="s">
        <v>68</v>
      </c>
      <c r="Q5" s="56" t="s">
        <v>58</v>
      </c>
      <c r="R5" s="54" t="s">
        <v>32</v>
      </c>
      <c r="S5" s="55" t="s">
        <v>31</v>
      </c>
      <c r="T5" s="54" t="s">
        <v>32</v>
      </c>
      <c r="U5" s="54" t="s">
        <v>32</v>
      </c>
      <c r="V5" s="12"/>
      <c r="W5" s="3"/>
    </row>
    <row r="6" spans="1:23" ht="12.75">
      <c r="A6" s="4">
        <v>1</v>
      </c>
      <c r="B6" s="5" t="s">
        <v>3</v>
      </c>
      <c r="C6" s="78">
        <v>532506</v>
      </c>
      <c r="D6" s="75">
        <f>SUM(C6/100000)</f>
        <v>5.32506</v>
      </c>
      <c r="E6" s="7">
        <v>22914</v>
      </c>
      <c r="F6" s="7"/>
      <c r="G6" s="7">
        <f>(E6+F6)/1000</f>
        <v>22.914</v>
      </c>
      <c r="H6" s="8">
        <v>76.31</v>
      </c>
      <c r="I6" s="8">
        <v>12.31</v>
      </c>
      <c r="J6" s="8">
        <v>6454</v>
      </c>
      <c r="K6" s="77">
        <f aca="true" t="shared" si="0" ref="K6:K43">SUM(J6/100000)</f>
        <v>0.06454</v>
      </c>
      <c r="L6" s="75">
        <v>35578</v>
      </c>
      <c r="M6" s="75">
        <f>SUM(L6/100000)</f>
        <v>0.35578</v>
      </c>
      <c r="N6" s="75">
        <v>41360</v>
      </c>
      <c r="O6" s="75">
        <f>SUM(N6/100000)</f>
        <v>0.4136</v>
      </c>
      <c r="P6" s="75">
        <f>SUM(K6,M6,O6)</f>
        <v>0.83392</v>
      </c>
      <c r="Q6" s="103">
        <v>1870.595</v>
      </c>
      <c r="R6" s="102">
        <v>613</v>
      </c>
      <c r="S6" s="133">
        <v>16</v>
      </c>
      <c r="T6" s="7">
        <v>0</v>
      </c>
      <c r="U6" s="8">
        <v>13</v>
      </c>
      <c r="V6" s="14"/>
      <c r="W6" s="7"/>
    </row>
    <row r="7" spans="1:23" ht="12.75">
      <c r="A7" s="4">
        <v>2</v>
      </c>
      <c r="B7" s="5" t="s">
        <v>4</v>
      </c>
      <c r="C7" s="78">
        <v>3474</v>
      </c>
      <c r="D7" s="75">
        <f aca="true" t="shared" si="1" ref="D7:D42">SUM(C7/100000)</f>
        <v>0.03474</v>
      </c>
      <c r="E7" s="7"/>
      <c r="F7" s="7">
        <v>750</v>
      </c>
      <c r="G7" s="7">
        <f aca="true" t="shared" si="2" ref="G7:G43">(E7+F7)/1000</f>
        <v>0.75</v>
      </c>
      <c r="H7" s="8"/>
      <c r="I7" s="8"/>
      <c r="J7" s="8">
        <v>1071</v>
      </c>
      <c r="K7" s="77">
        <f t="shared" si="0"/>
        <v>0.01071</v>
      </c>
      <c r="L7" s="75">
        <v>18945</v>
      </c>
      <c r="M7" s="75">
        <f aca="true" t="shared" si="3" ref="M7:M42">SUM(L7/100000)</f>
        <v>0.18945</v>
      </c>
      <c r="N7" s="75">
        <v>14433</v>
      </c>
      <c r="O7" s="75">
        <f aca="true" t="shared" si="4" ref="O7:O42">SUM(N7/100000)</f>
        <v>0.14433</v>
      </c>
      <c r="P7" s="75">
        <f aca="true" t="shared" si="5" ref="P7:P43">SUM(K7,M7,O7)</f>
        <v>0.34449</v>
      </c>
      <c r="Q7" s="103">
        <v>217.1</v>
      </c>
      <c r="R7" s="102">
        <v>18</v>
      </c>
      <c r="S7" s="133">
        <v>6.8</v>
      </c>
      <c r="T7" s="7">
        <v>297</v>
      </c>
      <c r="U7" s="34"/>
      <c r="V7" s="15"/>
      <c r="W7" s="5"/>
    </row>
    <row r="8" spans="1:23" ht="12.75">
      <c r="A8" s="4">
        <v>3</v>
      </c>
      <c r="B8" s="5" t="s">
        <v>5</v>
      </c>
      <c r="C8" s="78">
        <v>113230</v>
      </c>
      <c r="D8" s="75">
        <f t="shared" si="1"/>
        <v>1.1323</v>
      </c>
      <c r="E8" s="7">
        <v>2933</v>
      </c>
      <c r="F8" s="7"/>
      <c r="G8" s="7">
        <f t="shared" si="2"/>
        <v>2.933</v>
      </c>
      <c r="H8" s="8"/>
      <c r="I8" s="8"/>
      <c r="J8" s="8">
        <v>98</v>
      </c>
      <c r="K8" s="77">
        <f t="shared" si="0"/>
        <v>0.00098</v>
      </c>
      <c r="L8" s="75">
        <v>7123</v>
      </c>
      <c r="M8" s="75">
        <f t="shared" si="3"/>
        <v>0.07123</v>
      </c>
      <c r="N8" s="75">
        <v>1211</v>
      </c>
      <c r="O8" s="75">
        <f t="shared" si="4"/>
        <v>0.01211</v>
      </c>
      <c r="P8" s="75">
        <f t="shared" si="5"/>
        <v>0.08431999999999999</v>
      </c>
      <c r="Q8" s="103">
        <v>910</v>
      </c>
      <c r="R8" s="102">
        <v>45</v>
      </c>
      <c r="S8" s="133">
        <v>6</v>
      </c>
      <c r="T8" s="7">
        <v>1953</v>
      </c>
      <c r="U8" s="34"/>
      <c r="V8" s="15"/>
      <c r="W8" s="5"/>
    </row>
    <row r="9" spans="1:23" ht="12.75">
      <c r="A9" s="4">
        <v>4</v>
      </c>
      <c r="B9" s="5" t="s">
        <v>39</v>
      </c>
      <c r="C9" s="78">
        <v>129826</v>
      </c>
      <c r="D9" s="75">
        <f t="shared" si="1"/>
        <v>1.29826</v>
      </c>
      <c r="E9" s="7">
        <v>6264</v>
      </c>
      <c r="F9" s="7">
        <v>5394</v>
      </c>
      <c r="G9" s="7">
        <f t="shared" si="2"/>
        <v>11.658</v>
      </c>
      <c r="H9" s="8">
        <v>8.2</v>
      </c>
      <c r="I9" s="8">
        <v>1</v>
      </c>
      <c r="J9" s="8">
        <v>955</v>
      </c>
      <c r="K9" s="77">
        <f t="shared" si="0"/>
        <v>0.00955</v>
      </c>
      <c r="L9" s="75">
        <v>8372</v>
      </c>
      <c r="M9" s="75">
        <f t="shared" si="3"/>
        <v>0.08372</v>
      </c>
      <c r="N9" s="75">
        <v>50117</v>
      </c>
      <c r="O9" s="75">
        <f t="shared" si="4"/>
        <v>0.50117</v>
      </c>
      <c r="P9" s="75">
        <f t="shared" si="5"/>
        <v>0.59444</v>
      </c>
      <c r="Q9" s="103">
        <v>775.6</v>
      </c>
      <c r="R9" s="102">
        <v>139</v>
      </c>
      <c r="S9" s="133"/>
      <c r="T9" s="7">
        <v>0</v>
      </c>
      <c r="U9" s="34"/>
      <c r="V9" s="16"/>
      <c r="W9" s="5"/>
    </row>
    <row r="10" spans="1:23" ht="12.75">
      <c r="A10" s="4">
        <v>5</v>
      </c>
      <c r="B10" s="5" t="s">
        <v>35</v>
      </c>
      <c r="C10" s="78">
        <v>49612</v>
      </c>
      <c r="D10" s="75">
        <f t="shared" si="1"/>
        <v>0.49612</v>
      </c>
      <c r="E10" s="7">
        <v>1210</v>
      </c>
      <c r="F10" s="7"/>
      <c r="G10" s="7">
        <f t="shared" si="2"/>
        <v>1.21</v>
      </c>
      <c r="H10" s="8">
        <v>2.5</v>
      </c>
      <c r="I10" s="8">
        <v>0.33</v>
      </c>
      <c r="J10" s="8">
        <v>2042</v>
      </c>
      <c r="K10" s="77">
        <f t="shared" si="0"/>
        <v>0.02042</v>
      </c>
      <c r="L10" s="75">
        <v>7254</v>
      </c>
      <c r="M10" s="75">
        <f t="shared" si="3"/>
        <v>0.07254</v>
      </c>
      <c r="N10" s="75">
        <v>3311</v>
      </c>
      <c r="O10" s="75">
        <f t="shared" si="4"/>
        <v>0.03311</v>
      </c>
      <c r="P10" s="75">
        <f t="shared" si="5"/>
        <v>0.12607</v>
      </c>
      <c r="Q10" s="103">
        <v>18116.72</v>
      </c>
      <c r="R10" s="102">
        <v>240</v>
      </c>
      <c r="S10" s="133"/>
      <c r="T10" s="7">
        <v>568</v>
      </c>
      <c r="U10" s="34"/>
      <c r="V10" s="15"/>
      <c r="W10" s="5"/>
    </row>
    <row r="11" spans="1:23" ht="12.75">
      <c r="A11" s="4">
        <v>6</v>
      </c>
      <c r="B11" s="5" t="s">
        <v>6</v>
      </c>
      <c r="C11" s="78">
        <v>4115</v>
      </c>
      <c r="D11" s="75">
        <f t="shared" si="1"/>
        <v>0.04115</v>
      </c>
      <c r="E11" s="7"/>
      <c r="F11" s="7"/>
      <c r="G11" s="7">
        <f t="shared" si="2"/>
        <v>0</v>
      </c>
      <c r="H11" s="8"/>
      <c r="I11" s="8"/>
      <c r="J11" s="8">
        <v>707</v>
      </c>
      <c r="K11" s="77">
        <f t="shared" si="0"/>
        <v>0.00707</v>
      </c>
      <c r="L11" s="75">
        <v>393</v>
      </c>
      <c r="M11" s="75">
        <f t="shared" si="3"/>
        <v>0.00393</v>
      </c>
      <c r="N11" s="75">
        <v>1093</v>
      </c>
      <c r="O11" s="75">
        <f t="shared" si="4"/>
        <v>0.01093</v>
      </c>
      <c r="P11" s="75">
        <f t="shared" si="5"/>
        <v>0.021929999999999998</v>
      </c>
      <c r="Q11" s="103">
        <v>1.72</v>
      </c>
      <c r="R11" s="102">
        <v>15</v>
      </c>
      <c r="S11" s="133">
        <v>193.8</v>
      </c>
      <c r="T11" s="7">
        <v>0</v>
      </c>
      <c r="U11" s="34">
        <v>19</v>
      </c>
      <c r="V11" s="15"/>
      <c r="W11" s="5"/>
    </row>
    <row r="12" spans="1:23" ht="12.75">
      <c r="A12" s="4">
        <v>7</v>
      </c>
      <c r="B12" s="5" t="s">
        <v>7</v>
      </c>
      <c r="C12" s="78">
        <v>429230</v>
      </c>
      <c r="D12" s="75">
        <f t="shared" si="1"/>
        <v>4.2923</v>
      </c>
      <c r="E12" s="7">
        <v>20080</v>
      </c>
      <c r="F12" s="7">
        <v>1450</v>
      </c>
      <c r="G12" s="7">
        <f t="shared" si="2"/>
        <v>21.53</v>
      </c>
      <c r="H12" s="8"/>
      <c r="I12" s="8">
        <v>15.798</v>
      </c>
      <c r="J12" s="8">
        <v>2004</v>
      </c>
      <c r="K12" s="77">
        <f t="shared" si="0"/>
        <v>0.02004</v>
      </c>
      <c r="L12" s="75">
        <v>9253</v>
      </c>
      <c r="M12" s="75">
        <f t="shared" si="3"/>
        <v>0.09253</v>
      </c>
      <c r="N12" s="75">
        <v>31603</v>
      </c>
      <c r="O12" s="75">
        <f t="shared" si="4"/>
        <v>0.31603</v>
      </c>
      <c r="P12" s="75">
        <f t="shared" si="5"/>
        <v>0.4286</v>
      </c>
      <c r="Q12" s="103">
        <v>9512.6</v>
      </c>
      <c r="R12" s="102">
        <v>85</v>
      </c>
      <c r="S12" s="133">
        <v>20</v>
      </c>
      <c r="T12" s="7">
        <v>38</v>
      </c>
      <c r="U12" s="34"/>
      <c r="V12" s="14"/>
      <c r="W12" s="8"/>
    </row>
    <row r="13" spans="1:23" ht="12.75">
      <c r="A13" s="4">
        <v>8</v>
      </c>
      <c r="B13" s="5" t="s">
        <v>8</v>
      </c>
      <c r="C13" s="78">
        <v>60538</v>
      </c>
      <c r="D13" s="75">
        <f t="shared" si="1"/>
        <v>0.60538</v>
      </c>
      <c r="E13" s="7">
        <v>3503</v>
      </c>
      <c r="F13" s="7"/>
      <c r="G13" s="7">
        <f t="shared" si="2"/>
        <v>3.503</v>
      </c>
      <c r="H13" s="8">
        <v>43.16</v>
      </c>
      <c r="I13" s="8">
        <v>4</v>
      </c>
      <c r="J13" s="8">
        <v>22018</v>
      </c>
      <c r="K13" s="77">
        <f t="shared" si="0"/>
        <v>0.22018</v>
      </c>
      <c r="L13" s="75">
        <v>57766</v>
      </c>
      <c r="M13" s="75">
        <f t="shared" si="3"/>
        <v>0.57766</v>
      </c>
      <c r="N13" s="75">
        <v>93853</v>
      </c>
      <c r="O13" s="75">
        <f t="shared" si="4"/>
        <v>0.93853</v>
      </c>
      <c r="P13" s="75">
        <f t="shared" si="5"/>
        <v>1.73637</v>
      </c>
      <c r="Q13" s="103">
        <v>1024.25</v>
      </c>
      <c r="R13" s="102">
        <v>469</v>
      </c>
      <c r="S13" s="133">
        <v>10</v>
      </c>
      <c r="T13" s="7">
        <v>0</v>
      </c>
      <c r="U13" s="34">
        <v>286</v>
      </c>
      <c r="V13" s="15"/>
      <c r="W13" s="5"/>
    </row>
    <row r="14" spans="1:23" ht="12.75">
      <c r="A14" s="4">
        <v>9</v>
      </c>
      <c r="B14" s="5" t="s">
        <v>9</v>
      </c>
      <c r="C14" s="78">
        <v>47353</v>
      </c>
      <c r="D14" s="75">
        <f t="shared" si="1"/>
        <v>0.47353</v>
      </c>
      <c r="E14" s="7"/>
      <c r="F14" s="7"/>
      <c r="G14" s="7">
        <f t="shared" si="2"/>
        <v>0</v>
      </c>
      <c r="H14" s="8">
        <v>7.2</v>
      </c>
      <c r="I14" s="8">
        <v>1</v>
      </c>
      <c r="J14" s="8">
        <v>24058</v>
      </c>
      <c r="K14" s="77">
        <f t="shared" si="0"/>
        <v>0.24058</v>
      </c>
      <c r="L14" s="75">
        <v>22599</v>
      </c>
      <c r="M14" s="75">
        <f t="shared" si="3"/>
        <v>0.22599</v>
      </c>
      <c r="N14" s="75">
        <v>33909</v>
      </c>
      <c r="O14" s="75">
        <f t="shared" si="4"/>
        <v>0.33909</v>
      </c>
      <c r="P14" s="75">
        <f t="shared" si="5"/>
        <v>0.80566</v>
      </c>
      <c r="Q14" s="103">
        <v>1208.5</v>
      </c>
      <c r="R14" s="102">
        <v>6</v>
      </c>
      <c r="S14" s="133"/>
      <c r="T14" s="7">
        <v>21</v>
      </c>
      <c r="U14" s="34"/>
      <c r="V14" s="15"/>
      <c r="W14" s="5"/>
    </row>
    <row r="15" spans="1:23" ht="12.75">
      <c r="A15" s="4">
        <v>10</v>
      </c>
      <c r="B15" s="5" t="s">
        <v>10</v>
      </c>
      <c r="C15" s="78">
        <v>3044</v>
      </c>
      <c r="D15" s="75">
        <f t="shared" si="1"/>
        <v>0.03044</v>
      </c>
      <c r="E15" s="7">
        <v>200</v>
      </c>
      <c r="F15" s="7"/>
      <c r="G15" s="7">
        <f t="shared" si="2"/>
        <v>0.2</v>
      </c>
      <c r="H15" s="8"/>
      <c r="I15" s="8"/>
      <c r="J15" s="8">
        <v>5806</v>
      </c>
      <c r="K15" s="77">
        <f t="shared" si="0"/>
        <v>0.05806</v>
      </c>
      <c r="L15" s="75">
        <v>84367</v>
      </c>
      <c r="M15" s="75">
        <f t="shared" si="3"/>
        <v>0.84367</v>
      </c>
      <c r="N15" s="75">
        <v>59209</v>
      </c>
      <c r="O15" s="75">
        <f t="shared" si="4"/>
        <v>0.59209</v>
      </c>
      <c r="P15" s="75">
        <f t="shared" si="5"/>
        <v>1.49382</v>
      </c>
      <c r="Q15" s="103">
        <v>4288.85</v>
      </c>
      <c r="R15" s="102">
        <v>39</v>
      </c>
      <c r="S15" s="133">
        <v>46.4</v>
      </c>
      <c r="T15" s="7">
        <v>334</v>
      </c>
      <c r="U15" s="34">
        <v>15</v>
      </c>
      <c r="V15" s="15"/>
      <c r="W15" s="5"/>
    </row>
    <row r="16" spans="1:23" ht="12.75">
      <c r="A16" s="4">
        <v>11</v>
      </c>
      <c r="B16" s="5" t="s">
        <v>36</v>
      </c>
      <c r="C16" s="78">
        <v>7272</v>
      </c>
      <c r="D16" s="75">
        <f t="shared" si="1"/>
        <v>0.07272</v>
      </c>
      <c r="E16" s="7">
        <v>500</v>
      </c>
      <c r="F16" s="7"/>
      <c r="G16" s="7">
        <f t="shared" si="2"/>
        <v>0.5</v>
      </c>
      <c r="H16" s="8">
        <v>4.3</v>
      </c>
      <c r="I16" s="8"/>
      <c r="J16" s="8">
        <v>620</v>
      </c>
      <c r="K16" s="77">
        <f t="shared" si="0"/>
        <v>0.0062</v>
      </c>
      <c r="L16" s="75">
        <v>11122</v>
      </c>
      <c r="M16" s="75">
        <f t="shared" si="3"/>
        <v>0.11122</v>
      </c>
      <c r="N16" s="75">
        <v>23374</v>
      </c>
      <c r="O16" s="75">
        <f t="shared" si="4"/>
        <v>0.23374</v>
      </c>
      <c r="P16" s="75">
        <f t="shared" si="5"/>
        <v>0.35116</v>
      </c>
      <c r="Q16" s="103">
        <v>480.9</v>
      </c>
      <c r="R16" s="102">
        <v>0</v>
      </c>
      <c r="S16" s="133"/>
      <c r="T16" s="7">
        <v>700</v>
      </c>
      <c r="U16" s="34"/>
      <c r="V16" s="15"/>
      <c r="W16" s="5"/>
    </row>
    <row r="17" spans="1:23" ht="12.75">
      <c r="A17" s="4">
        <v>12</v>
      </c>
      <c r="B17" s="5" t="s">
        <v>11</v>
      </c>
      <c r="C17" s="78">
        <v>474617</v>
      </c>
      <c r="D17" s="75">
        <f t="shared" si="1"/>
        <v>4.74617</v>
      </c>
      <c r="E17" s="7">
        <v>6297</v>
      </c>
      <c r="F17" s="7">
        <v>1150</v>
      </c>
      <c r="G17" s="7">
        <f t="shared" si="2"/>
        <v>7.447</v>
      </c>
      <c r="H17" s="8">
        <v>15.2</v>
      </c>
      <c r="I17" s="8">
        <v>9.638</v>
      </c>
      <c r="J17" s="8">
        <v>2694</v>
      </c>
      <c r="K17" s="77">
        <f t="shared" si="0"/>
        <v>0.02694</v>
      </c>
      <c r="L17" s="75">
        <v>53100</v>
      </c>
      <c r="M17" s="75">
        <f t="shared" si="3"/>
        <v>0.531</v>
      </c>
      <c r="N17" s="75">
        <v>7334</v>
      </c>
      <c r="O17" s="75">
        <f t="shared" si="4"/>
        <v>0.07334</v>
      </c>
      <c r="P17" s="75">
        <f t="shared" si="5"/>
        <v>0.63128</v>
      </c>
      <c r="Q17" s="103">
        <v>1596.41</v>
      </c>
      <c r="R17" s="102">
        <v>551</v>
      </c>
      <c r="S17" s="133">
        <v>39.2</v>
      </c>
      <c r="T17" s="7">
        <v>16</v>
      </c>
      <c r="U17" s="34">
        <v>14</v>
      </c>
      <c r="V17" s="14"/>
      <c r="W17" s="8"/>
    </row>
    <row r="18" spans="1:23" ht="12.75">
      <c r="A18" s="4">
        <v>13</v>
      </c>
      <c r="B18" s="5" t="s">
        <v>12</v>
      </c>
      <c r="C18" s="78">
        <v>142681</v>
      </c>
      <c r="D18" s="75">
        <f t="shared" si="1"/>
        <v>1.42681</v>
      </c>
      <c r="E18" s="7"/>
      <c r="F18" s="7"/>
      <c r="G18" s="7">
        <f t="shared" si="2"/>
        <v>0</v>
      </c>
      <c r="H18" s="8">
        <v>0.72</v>
      </c>
      <c r="I18" s="8"/>
      <c r="J18" s="8">
        <v>1735</v>
      </c>
      <c r="K18" s="77">
        <f t="shared" si="0"/>
        <v>0.01735</v>
      </c>
      <c r="L18" s="75">
        <v>33964</v>
      </c>
      <c r="M18" s="75">
        <f t="shared" si="3"/>
        <v>0.33964</v>
      </c>
      <c r="N18" s="75">
        <v>54367</v>
      </c>
      <c r="O18" s="75">
        <f t="shared" si="4"/>
        <v>0.54367</v>
      </c>
      <c r="P18" s="75">
        <f t="shared" si="5"/>
        <v>0.90066</v>
      </c>
      <c r="Q18" s="103">
        <v>6714.39</v>
      </c>
      <c r="R18" s="102">
        <v>810</v>
      </c>
      <c r="S18" s="133">
        <v>8</v>
      </c>
      <c r="T18" s="7">
        <v>0</v>
      </c>
      <c r="U18" s="34">
        <v>607</v>
      </c>
      <c r="V18" s="15"/>
      <c r="W18" s="5"/>
    </row>
    <row r="19" spans="1:23" ht="12.75">
      <c r="A19" s="4">
        <v>14</v>
      </c>
      <c r="B19" s="5" t="s">
        <v>40</v>
      </c>
      <c r="C19" s="78">
        <v>350040</v>
      </c>
      <c r="D19" s="75">
        <f t="shared" si="1"/>
        <v>3.5004</v>
      </c>
      <c r="E19" s="7">
        <v>10497</v>
      </c>
      <c r="F19" s="7">
        <v>761</v>
      </c>
      <c r="G19" s="7">
        <f t="shared" si="2"/>
        <v>11.258</v>
      </c>
      <c r="H19" s="8">
        <v>12.35</v>
      </c>
      <c r="I19" s="8">
        <v>0.476</v>
      </c>
      <c r="J19" s="8">
        <v>9198</v>
      </c>
      <c r="K19" s="77">
        <f t="shared" si="0"/>
        <v>0.09198</v>
      </c>
      <c r="L19" s="75">
        <v>4195</v>
      </c>
      <c r="M19" s="75">
        <f t="shared" si="3"/>
        <v>0.04195</v>
      </c>
      <c r="N19" s="75">
        <v>9444</v>
      </c>
      <c r="O19" s="75">
        <f t="shared" si="4"/>
        <v>0.09444</v>
      </c>
      <c r="P19" s="75">
        <f t="shared" si="5"/>
        <v>0.22837</v>
      </c>
      <c r="Q19" s="103">
        <v>1983</v>
      </c>
      <c r="R19" s="102">
        <v>87</v>
      </c>
      <c r="S19" s="133">
        <v>24</v>
      </c>
      <c r="T19" s="7">
        <v>577</v>
      </c>
      <c r="U19" s="34"/>
      <c r="V19" s="14"/>
      <c r="W19" s="8"/>
    </row>
    <row r="20" spans="1:23" ht="12.75">
      <c r="A20" s="4">
        <v>15</v>
      </c>
      <c r="B20" s="5" t="s">
        <v>34</v>
      </c>
      <c r="C20" s="78">
        <v>864209</v>
      </c>
      <c r="D20" s="75">
        <f t="shared" si="1"/>
        <v>8.64209</v>
      </c>
      <c r="E20" s="7">
        <v>7150</v>
      </c>
      <c r="F20" s="7"/>
      <c r="G20" s="7">
        <f t="shared" si="2"/>
        <v>7.15</v>
      </c>
      <c r="H20" s="8">
        <v>16.4</v>
      </c>
      <c r="I20" s="8">
        <v>22.054</v>
      </c>
      <c r="J20" s="8">
        <v>8420</v>
      </c>
      <c r="K20" s="77">
        <f t="shared" si="0"/>
        <v>0.0842</v>
      </c>
      <c r="L20" s="75">
        <v>4887</v>
      </c>
      <c r="M20" s="75">
        <f t="shared" si="3"/>
        <v>0.04887</v>
      </c>
      <c r="N20" s="75">
        <v>68683</v>
      </c>
      <c r="O20" s="75">
        <f t="shared" si="4"/>
        <v>0.68683</v>
      </c>
      <c r="P20" s="75">
        <f t="shared" si="5"/>
        <v>0.8199000000000001</v>
      </c>
      <c r="Q20" s="103">
        <v>943.7</v>
      </c>
      <c r="R20" s="102">
        <v>239</v>
      </c>
      <c r="S20" s="133">
        <v>1498.5</v>
      </c>
      <c r="T20" s="7">
        <v>340</v>
      </c>
      <c r="U20" s="34"/>
      <c r="V20" s="14"/>
      <c r="W20" s="8"/>
    </row>
    <row r="21" spans="1:26" ht="12.75">
      <c r="A21" s="4">
        <v>16</v>
      </c>
      <c r="B21" s="5" t="s">
        <v>13</v>
      </c>
      <c r="C21" s="78">
        <v>2128</v>
      </c>
      <c r="D21" s="75">
        <f t="shared" si="1"/>
        <v>0.02128</v>
      </c>
      <c r="E21" s="7"/>
      <c r="F21" s="7"/>
      <c r="G21" s="7">
        <f t="shared" si="2"/>
        <v>0</v>
      </c>
      <c r="H21" s="8"/>
      <c r="I21" s="8"/>
      <c r="J21" s="8">
        <v>928</v>
      </c>
      <c r="K21" s="77">
        <f t="shared" si="0"/>
        <v>0.00928</v>
      </c>
      <c r="L21" s="75">
        <v>4141</v>
      </c>
      <c r="M21" s="75">
        <f t="shared" si="3"/>
        <v>0.04141</v>
      </c>
      <c r="N21" s="75">
        <v>4787</v>
      </c>
      <c r="O21" s="75">
        <f t="shared" si="4"/>
        <v>0.04787</v>
      </c>
      <c r="P21" s="75">
        <f t="shared" si="5"/>
        <v>0.09856000000000001</v>
      </c>
      <c r="Q21" s="103">
        <v>456</v>
      </c>
      <c r="R21" s="102">
        <v>40</v>
      </c>
      <c r="S21" s="133">
        <v>140</v>
      </c>
      <c r="T21" s="7">
        <v>237</v>
      </c>
      <c r="U21" s="34">
        <v>3</v>
      </c>
      <c r="V21" s="15"/>
      <c r="W21" s="5"/>
      <c r="Z21" s="21"/>
    </row>
    <row r="22" spans="1:23" ht="12.75">
      <c r="A22" s="4">
        <v>17</v>
      </c>
      <c r="B22" s="5" t="s">
        <v>14</v>
      </c>
      <c r="C22" s="78">
        <v>9996</v>
      </c>
      <c r="D22" s="75">
        <f t="shared" si="1"/>
        <v>0.09996</v>
      </c>
      <c r="E22" s="7">
        <v>250</v>
      </c>
      <c r="F22" s="7"/>
      <c r="G22" s="7">
        <f t="shared" si="2"/>
        <v>0.25</v>
      </c>
      <c r="H22" s="8">
        <v>13.8</v>
      </c>
      <c r="I22" s="8"/>
      <c r="J22" s="8">
        <v>1273</v>
      </c>
      <c r="K22" s="77">
        <f t="shared" si="0"/>
        <v>0.01273</v>
      </c>
      <c r="L22" s="75">
        <v>7840</v>
      </c>
      <c r="M22" s="75">
        <f t="shared" si="3"/>
        <v>0.0784</v>
      </c>
      <c r="N22" s="75">
        <v>24875</v>
      </c>
      <c r="O22" s="75">
        <f t="shared" si="4"/>
        <v>0.24875</v>
      </c>
      <c r="P22" s="75">
        <f t="shared" si="5"/>
        <v>0.33988</v>
      </c>
      <c r="Q22" s="103">
        <v>323.5</v>
      </c>
      <c r="R22" s="102">
        <v>19</v>
      </c>
      <c r="S22" s="133">
        <v>191.5</v>
      </c>
      <c r="T22" s="7">
        <v>149</v>
      </c>
      <c r="U22" s="34"/>
      <c r="V22" s="15"/>
      <c r="W22" s="5"/>
    </row>
    <row r="23" spans="1:23" ht="12.75">
      <c r="A23" s="4">
        <v>18</v>
      </c>
      <c r="B23" s="5" t="s">
        <v>15</v>
      </c>
      <c r="C23" s="78">
        <v>5020</v>
      </c>
      <c r="D23" s="75">
        <f t="shared" si="1"/>
        <v>0.0502</v>
      </c>
      <c r="E23" s="7"/>
      <c r="F23" s="7">
        <v>250</v>
      </c>
      <c r="G23" s="7">
        <f t="shared" si="2"/>
        <v>0.25</v>
      </c>
      <c r="H23" s="8"/>
      <c r="I23" s="8"/>
      <c r="J23" s="8">
        <v>431</v>
      </c>
      <c r="K23" s="77">
        <f t="shared" si="0"/>
        <v>0.00431</v>
      </c>
      <c r="L23" s="75">
        <v>6801</v>
      </c>
      <c r="M23" s="75">
        <f t="shared" si="3"/>
        <v>0.06801</v>
      </c>
      <c r="N23" s="75">
        <v>9589</v>
      </c>
      <c r="O23" s="75">
        <f t="shared" si="4"/>
        <v>0.09589</v>
      </c>
      <c r="P23" s="75">
        <f t="shared" si="5"/>
        <v>0.16821</v>
      </c>
      <c r="Q23" s="103">
        <v>290</v>
      </c>
      <c r="R23" s="102">
        <v>37</v>
      </c>
      <c r="S23" s="133"/>
      <c r="T23" s="7">
        <v>20</v>
      </c>
      <c r="U23" s="34"/>
      <c r="V23" s="15"/>
      <c r="W23" s="5"/>
    </row>
    <row r="24" spans="1:23" ht="12.75">
      <c r="A24" s="4">
        <v>19</v>
      </c>
      <c r="B24" s="5" t="s">
        <v>16</v>
      </c>
      <c r="C24" s="78">
        <v>7847</v>
      </c>
      <c r="D24" s="75">
        <f t="shared" si="1"/>
        <v>0.07847</v>
      </c>
      <c r="E24" s="7"/>
      <c r="F24" s="7">
        <v>2100</v>
      </c>
      <c r="G24" s="7">
        <f t="shared" si="2"/>
        <v>2.1</v>
      </c>
      <c r="H24" s="8"/>
      <c r="I24" s="8"/>
      <c r="J24" s="8">
        <v>271</v>
      </c>
      <c r="K24" s="77">
        <f t="shared" si="0"/>
        <v>0.00271</v>
      </c>
      <c r="L24" s="75">
        <v>1045</v>
      </c>
      <c r="M24" s="75">
        <f t="shared" si="3"/>
        <v>0.01045</v>
      </c>
      <c r="N24" s="75">
        <v>6766</v>
      </c>
      <c r="O24" s="75">
        <f t="shared" si="4"/>
        <v>0.06766</v>
      </c>
      <c r="P24" s="75">
        <f t="shared" si="5"/>
        <v>0.08082</v>
      </c>
      <c r="Q24" s="103">
        <v>1050</v>
      </c>
      <c r="R24" s="102">
        <v>3</v>
      </c>
      <c r="S24" s="133">
        <v>20</v>
      </c>
      <c r="T24" s="7">
        <v>11</v>
      </c>
      <c r="U24" s="34"/>
      <c r="V24" s="17"/>
      <c r="W24" s="5"/>
    </row>
    <row r="25" spans="1:23" ht="12.75">
      <c r="A25" s="4">
        <v>20</v>
      </c>
      <c r="B25" s="5" t="s">
        <v>17</v>
      </c>
      <c r="C25" s="78">
        <v>263138</v>
      </c>
      <c r="D25" s="75">
        <f t="shared" si="1"/>
        <v>2.63138</v>
      </c>
      <c r="E25" s="7">
        <v>270</v>
      </c>
      <c r="F25" s="7"/>
      <c r="G25" s="7">
        <f t="shared" si="2"/>
        <v>0.27</v>
      </c>
      <c r="H25" s="8">
        <v>8.22</v>
      </c>
      <c r="I25" s="8">
        <v>0.02</v>
      </c>
      <c r="J25" s="8">
        <v>5834</v>
      </c>
      <c r="K25" s="77">
        <f t="shared" si="0"/>
        <v>0.05834</v>
      </c>
      <c r="L25" s="75">
        <v>5381</v>
      </c>
      <c r="M25" s="75">
        <f t="shared" si="3"/>
        <v>0.05381</v>
      </c>
      <c r="N25" s="75">
        <v>9882</v>
      </c>
      <c r="O25" s="75">
        <f t="shared" si="4"/>
        <v>0.09882</v>
      </c>
      <c r="P25" s="75">
        <f t="shared" si="5"/>
        <v>0.21097</v>
      </c>
      <c r="Q25" s="103">
        <v>84.515</v>
      </c>
      <c r="R25" s="102">
        <v>56</v>
      </c>
      <c r="S25" s="133"/>
      <c r="T25" s="7">
        <v>1600</v>
      </c>
      <c r="U25" s="34">
        <v>14</v>
      </c>
      <c r="V25" s="15"/>
      <c r="W25" s="5"/>
    </row>
    <row r="26" spans="1:23" ht="12.75">
      <c r="A26" s="4">
        <v>21</v>
      </c>
      <c r="B26" s="5" t="s">
        <v>18</v>
      </c>
      <c r="C26" s="78">
        <v>170118</v>
      </c>
      <c r="D26" s="75">
        <f t="shared" si="1"/>
        <v>1.70118</v>
      </c>
      <c r="E26" s="7"/>
      <c r="F26" s="7"/>
      <c r="G26" s="7">
        <f t="shared" si="2"/>
        <v>0</v>
      </c>
      <c r="H26" s="8">
        <v>117.1</v>
      </c>
      <c r="I26" s="8">
        <v>6.98</v>
      </c>
      <c r="J26" s="8">
        <v>5354</v>
      </c>
      <c r="K26" s="77">
        <f t="shared" si="0"/>
        <v>0.05354</v>
      </c>
      <c r="L26" s="75">
        <v>8632</v>
      </c>
      <c r="M26" s="75">
        <f t="shared" si="3"/>
        <v>0.08632</v>
      </c>
      <c r="N26" s="75">
        <v>17495</v>
      </c>
      <c r="O26" s="75">
        <f t="shared" si="4"/>
        <v>0.17495</v>
      </c>
      <c r="P26" s="75">
        <f t="shared" si="5"/>
        <v>0.31481</v>
      </c>
      <c r="Q26" s="103">
        <v>1058</v>
      </c>
      <c r="R26" s="102">
        <v>1857</v>
      </c>
      <c r="S26" s="133">
        <v>50</v>
      </c>
      <c r="T26" s="7">
        <v>0</v>
      </c>
      <c r="U26" s="34"/>
      <c r="V26" s="14"/>
      <c r="W26" s="8"/>
    </row>
    <row r="27" spans="1:23" ht="12.75">
      <c r="A27" s="4">
        <v>22</v>
      </c>
      <c r="B27" s="5" t="s">
        <v>19</v>
      </c>
      <c r="C27" s="78">
        <v>69858</v>
      </c>
      <c r="D27" s="75">
        <f t="shared" si="1"/>
        <v>0.69858</v>
      </c>
      <c r="E27" s="7">
        <v>2431</v>
      </c>
      <c r="F27" s="7">
        <v>261</v>
      </c>
      <c r="G27" s="7">
        <f t="shared" si="2"/>
        <v>2.692</v>
      </c>
      <c r="H27" s="8">
        <v>2</v>
      </c>
      <c r="I27" s="8">
        <v>3.7</v>
      </c>
      <c r="J27" s="8">
        <v>6852</v>
      </c>
      <c r="K27" s="77">
        <f t="shared" si="0"/>
        <v>0.06852</v>
      </c>
      <c r="L27" s="75">
        <v>144588</v>
      </c>
      <c r="M27" s="75">
        <f t="shared" si="3"/>
        <v>1.44588</v>
      </c>
      <c r="N27" s="75">
        <v>4716</v>
      </c>
      <c r="O27" s="75">
        <f t="shared" si="4"/>
        <v>0.04716</v>
      </c>
      <c r="P27" s="75">
        <f t="shared" si="5"/>
        <v>1.56156</v>
      </c>
      <c r="Q27" s="103">
        <v>8625</v>
      </c>
      <c r="R27" s="102">
        <v>11603</v>
      </c>
      <c r="S27" s="133">
        <v>14</v>
      </c>
      <c r="T27" s="7">
        <v>292</v>
      </c>
      <c r="U27" s="34">
        <v>90</v>
      </c>
      <c r="V27" s="15"/>
      <c r="W27" s="5"/>
    </row>
    <row r="28" spans="1:23" ht="12.75">
      <c r="A28" s="4">
        <v>23</v>
      </c>
      <c r="B28" s="5" t="s">
        <v>20</v>
      </c>
      <c r="C28" s="78">
        <v>8811</v>
      </c>
      <c r="D28" s="75">
        <f t="shared" si="1"/>
        <v>0.08811</v>
      </c>
      <c r="E28" s="7"/>
      <c r="F28" s="7"/>
      <c r="G28" s="7">
        <f t="shared" si="2"/>
        <v>0</v>
      </c>
      <c r="H28" s="8"/>
      <c r="I28" s="8"/>
      <c r="J28" s="8">
        <v>504</v>
      </c>
      <c r="K28" s="77">
        <f t="shared" si="0"/>
        <v>0.00504</v>
      </c>
      <c r="L28" s="75">
        <v>15059</v>
      </c>
      <c r="M28" s="75">
        <f t="shared" si="3"/>
        <v>0.15059</v>
      </c>
      <c r="N28" s="75">
        <v>23300</v>
      </c>
      <c r="O28" s="75">
        <f t="shared" si="4"/>
        <v>0.233</v>
      </c>
      <c r="P28" s="75">
        <f t="shared" si="5"/>
        <v>0.38863000000000003</v>
      </c>
      <c r="Q28" s="103">
        <v>795</v>
      </c>
      <c r="R28" s="102">
        <v>0</v>
      </c>
      <c r="S28" s="133">
        <v>15.5</v>
      </c>
      <c r="T28" s="7">
        <v>0</v>
      </c>
      <c r="U28" s="34">
        <v>13</v>
      </c>
      <c r="V28" s="15"/>
      <c r="W28" s="5"/>
    </row>
    <row r="29" spans="1:23" ht="12.75">
      <c r="A29" s="4">
        <v>24</v>
      </c>
      <c r="B29" s="5" t="s">
        <v>21</v>
      </c>
      <c r="C29" s="78">
        <v>222035</v>
      </c>
      <c r="D29" s="75">
        <f t="shared" si="1"/>
        <v>2.22035</v>
      </c>
      <c r="E29" s="7">
        <v>14090</v>
      </c>
      <c r="F29" s="7">
        <v>2172</v>
      </c>
      <c r="G29" s="7">
        <f t="shared" si="2"/>
        <v>16.262</v>
      </c>
      <c r="H29" s="8">
        <v>24.05</v>
      </c>
      <c r="I29" s="8">
        <v>13.102</v>
      </c>
      <c r="J29" s="8">
        <v>25150</v>
      </c>
      <c r="K29" s="77">
        <f t="shared" si="0"/>
        <v>0.2515</v>
      </c>
      <c r="L29" s="75">
        <v>79452</v>
      </c>
      <c r="M29" s="75">
        <f t="shared" si="3"/>
        <v>0.79452</v>
      </c>
      <c r="N29" s="75">
        <v>16818</v>
      </c>
      <c r="O29" s="75">
        <f t="shared" si="4"/>
        <v>0.16818</v>
      </c>
      <c r="P29" s="75">
        <f t="shared" si="5"/>
        <v>1.2142</v>
      </c>
      <c r="Q29" s="103">
        <v>4079.6</v>
      </c>
      <c r="R29" s="102">
        <v>829</v>
      </c>
      <c r="S29" s="133">
        <v>24.5</v>
      </c>
      <c r="T29" s="7">
        <v>0</v>
      </c>
      <c r="U29" s="34">
        <v>131</v>
      </c>
      <c r="V29" s="14"/>
      <c r="W29" s="8"/>
    </row>
    <row r="30" spans="1:23" ht="12.75">
      <c r="A30" s="4">
        <v>25</v>
      </c>
      <c r="B30" s="5" t="s">
        <v>69</v>
      </c>
      <c r="C30" s="78"/>
      <c r="D30" s="75">
        <v>0</v>
      </c>
      <c r="E30" s="7"/>
      <c r="F30" s="7"/>
      <c r="G30" s="7">
        <f t="shared" si="2"/>
        <v>0</v>
      </c>
      <c r="H30" s="8"/>
      <c r="I30" s="8"/>
      <c r="J30" s="8">
        <v>0</v>
      </c>
      <c r="K30" s="77">
        <f t="shared" si="0"/>
        <v>0</v>
      </c>
      <c r="L30" s="75">
        <v>0</v>
      </c>
      <c r="M30" s="75">
        <f t="shared" si="3"/>
        <v>0</v>
      </c>
      <c r="N30" s="75">
        <v>0</v>
      </c>
      <c r="O30" s="75">
        <f t="shared" si="4"/>
        <v>0</v>
      </c>
      <c r="P30" s="75">
        <f t="shared" si="5"/>
        <v>0</v>
      </c>
      <c r="Q30" s="103">
        <v>0</v>
      </c>
      <c r="R30" s="102">
        <v>0</v>
      </c>
      <c r="S30" s="133"/>
      <c r="T30" s="7"/>
      <c r="U30" s="34"/>
      <c r="V30" s="14"/>
      <c r="W30" s="8"/>
    </row>
    <row r="31" spans="1:23" ht="12.75">
      <c r="A31" s="4">
        <v>26</v>
      </c>
      <c r="B31" s="5" t="s">
        <v>22</v>
      </c>
      <c r="C31" s="78">
        <v>3358</v>
      </c>
      <c r="D31" s="75">
        <f t="shared" si="1"/>
        <v>0.03358</v>
      </c>
      <c r="E31" s="7"/>
      <c r="F31" s="7">
        <v>1050</v>
      </c>
      <c r="G31" s="7">
        <f t="shared" si="2"/>
        <v>1.05</v>
      </c>
      <c r="H31" s="8"/>
      <c r="I31" s="8"/>
      <c r="J31" s="8">
        <v>1199</v>
      </c>
      <c r="K31" s="77">
        <f t="shared" si="0"/>
        <v>0.01199</v>
      </c>
      <c r="L31" s="75">
        <v>32723</v>
      </c>
      <c r="M31" s="75">
        <f t="shared" si="3"/>
        <v>0.32723</v>
      </c>
      <c r="N31" s="75">
        <v>64282</v>
      </c>
      <c r="O31" s="75">
        <f t="shared" si="4"/>
        <v>0.64282</v>
      </c>
      <c r="P31" s="75">
        <f t="shared" si="5"/>
        <v>0.98204</v>
      </c>
      <c r="Q31" s="103">
        <v>365</v>
      </c>
      <c r="R31" s="102">
        <v>151</v>
      </c>
      <c r="S31" s="133">
        <v>2</v>
      </c>
      <c r="T31" s="7">
        <v>60</v>
      </c>
      <c r="U31" s="34">
        <v>782</v>
      </c>
      <c r="V31" s="15"/>
      <c r="W31" s="5"/>
    </row>
    <row r="32" spans="1:23" ht="12.75">
      <c r="A32" s="4">
        <v>27</v>
      </c>
      <c r="B32" s="5" t="s">
        <v>41</v>
      </c>
      <c r="C32" s="78">
        <v>438162</v>
      </c>
      <c r="D32" s="75">
        <f t="shared" si="1"/>
        <v>4.38162</v>
      </c>
      <c r="E32" s="7">
        <v>24040</v>
      </c>
      <c r="F32" s="7">
        <v>912</v>
      </c>
      <c r="G32" s="7">
        <f t="shared" si="2"/>
        <v>24.952</v>
      </c>
      <c r="H32" s="8">
        <v>150.86</v>
      </c>
      <c r="I32" s="8">
        <v>46.175</v>
      </c>
      <c r="J32" s="8">
        <v>176337</v>
      </c>
      <c r="K32" s="77">
        <f t="shared" si="0"/>
        <v>1.76337</v>
      </c>
      <c r="L32" s="75">
        <v>267157</v>
      </c>
      <c r="M32" s="75">
        <f t="shared" si="3"/>
        <v>2.67157</v>
      </c>
      <c r="N32" s="75">
        <v>62015</v>
      </c>
      <c r="O32" s="75">
        <f t="shared" si="4"/>
        <v>0.62015</v>
      </c>
      <c r="P32" s="75">
        <f t="shared" si="5"/>
        <v>5.05509</v>
      </c>
      <c r="Q32" s="103">
        <v>4278.46</v>
      </c>
      <c r="R32" s="102">
        <v>1348</v>
      </c>
      <c r="S32" s="133"/>
      <c r="T32" s="7">
        <v>113</v>
      </c>
      <c r="U32" s="34">
        <v>222</v>
      </c>
      <c r="V32" s="14"/>
      <c r="W32" s="8"/>
    </row>
    <row r="33" spans="1:23" ht="12.75">
      <c r="A33" s="4">
        <v>28</v>
      </c>
      <c r="B33" s="5" t="s">
        <v>52</v>
      </c>
      <c r="C33" s="129">
        <v>17994</v>
      </c>
      <c r="D33" s="75">
        <f t="shared" si="1"/>
        <v>0.17994</v>
      </c>
      <c r="E33" s="7">
        <v>2150</v>
      </c>
      <c r="F33" s="7"/>
      <c r="G33" s="7">
        <f t="shared" si="2"/>
        <v>2.15</v>
      </c>
      <c r="H33" s="8">
        <v>47.5</v>
      </c>
      <c r="I33" s="8">
        <v>4.52</v>
      </c>
      <c r="J33" s="8">
        <v>8568</v>
      </c>
      <c r="K33" s="77">
        <f t="shared" si="0"/>
        <v>0.08568</v>
      </c>
      <c r="L33" s="75">
        <v>91402</v>
      </c>
      <c r="M33" s="75">
        <f t="shared" si="3"/>
        <v>0.91402</v>
      </c>
      <c r="N33" s="75">
        <v>84023</v>
      </c>
      <c r="O33" s="75">
        <f t="shared" si="4"/>
        <v>0.84023</v>
      </c>
      <c r="P33" s="75">
        <f t="shared" si="5"/>
        <v>1.83993</v>
      </c>
      <c r="Q33" s="103">
        <v>280.03</v>
      </c>
      <c r="R33" s="102">
        <v>26</v>
      </c>
      <c r="S33" s="133">
        <v>24</v>
      </c>
      <c r="T33" s="7">
        <v>476</v>
      </c>
      <c r="U33" s="35">
        <v>118</v>
      </c>
      <c r="V33" s="14"/>
      <c r="W33" s="8"/>
    </row>
    <row r="34" spans="1:23" ht="12.75">
      <c r="A34" s="4">
        <v>29</v>
      </c>
      <c r="B34" s="5" t="s">
        <v>33</v>
      </c>
      <c r="C34" s="129">
        <v>366358</v>
      </c>
      <c r="D34" s="75">
        <f t="shared" si="1"/>
        <v>3.66358</v>
      </c>
      <c r="E34" s="7">
        <v>27268</v>
      </c>
      <c r="F34" s="7">
        <v>1450</v>
      </c>
      <c r="G34" s="7">
        <f t="shared" si="2"/>
        <v>28.718</v>
      </c>
      <c r="H34" s="8">
        <v>19.92</v>
      </c>
      <c r="I34" s="8">
        <v>1.166</v>
      </c>
      <c r="J34" s="8">
        <v>8726</v>
      </c>
      <c r="K34" s="77">
        <f t="shared" si="0"/>
        <v>0.08726</v>
      </c>
      <c r="L34" s="75">
        <v>146388</v>
      </c>
      <c r="M34" s="75">
        <f t="shared" si="3"/>
        <v>1.46388</v>
      </c>
      <c r="N34" s="75">
        <v>17662</v>
      </c>
      <c r="O34" s="75">
        <f t="shared" si="4"/>
        <v>0.17662</v>
      </c>
      <c r="P34" s="75">
        <f t="shared" si="5"/>
        <v>1.7277600000000002</v>
      </c>
      <c r="Q34" s="103">
        <v>889</v>
      </c>
      <c r="R34" s="102">
        <v>48</v>
      </c>
      <c r="S34" s="133">
        <v>74</v>
      </c>
      <c r="T34" s="7">
        <v>1177</v>
      </c>
      <c r="U34" s="34">
        <v>2</v>
      </c>
      <c r="V34" s="17"/>
      <c r="W34" s="5"/>
    </row>
    <row r="35" spans="1:23" ht="12.75">
      <c r="A35" s="4">
        <v>30</v>
      </c>
      <c r="B35" s="5" t="s">
        <v>23</v>
      </c>
      <c r="C35" s="129">
        <v>137</v>
      </c>
      <c r="D35" s="75">
        <f t="shared" si="1"/>
        <v>0.00137</v>
      </c>
      <c r="E35" s="7"/>
      <c r="F35" s="7"/>
      <c r="G35" s="7">
        <f t="shared" si="2"/>
        <v>0</v>
      </c>
      <c r="H35" s="8"/>
      <c r="I35" s="8"/>
      <c r="J35" s="8">
        <v>390</v>
      </c>
      <c r="K35" s="77">
        <f t="shared" si="0"/>
        <v>0.0039</v>
      </c>
      <c r="L35" s="75">
        <v>468</v>
      </c>
      <c r="M35" s="75">
        <f t="shared" si="3"/>
        <v>0.00468</v>
      </c>
      <c r="N35" s="75">
        <v>6296</v>
      </c>
      <c r="O35" s="75">
        <f t="shared" si="4"/>
        <v>0.06296</v>
      </c>
      <c r="P35" s="75">
        <f t="shared" si="5"/>
        <v>0.07154</v>
      </c>
      <c r="Q35" s="103">
        <v>167</v>
      </c>
      <c r="R35" s="102">
        <v>5</v>
      </c>
      <c r="S35" s="133"/>
      <c r="T35" s="7"/>
      <c r="U35" s="34"/>
      <c r="V35" s="15"/>
      <c r="W35" s="5"/>
    </row>
    <row r="36" spans="1:23" ht="12.75">
      <c r="A36" s="4">
        <v>31</v>
      </c>
      <c r="B36" s="5" t="s">
        <v>24</v>
      </c>
      <c r="C36" s="129">
        <v>97</v>
      </c>
      <c r="D36" s="75">
        <f t="shared" si="1"/>
        <v>0.00097</v>
      </c>
      <c r="E36" s="7"/>
      <c r="F36" s="7"/>
      <c r="G36" s="7">
        <f t="shared" si="2"/>
        <v>0</v>
      </c>
      <c r="H36" s="8"/>
      <c r="I36" s="8"/>
      <c r="J36" s="8">
        <v>898</v>
      </c>
      <c r="K36" s="77">
        <f t="shared" si="0"/>
        <v>0.00898</v>
      </c>
      <c r="L36" s="75">
        <v>275</v>
      </c>
      <c r="M36" s="75">
        <f t="shared" si="3"/>
        <v>0.00275</v>
      </c>
      <c r="N36" s="75">
        <v>1675</v>
      </c>
      <c r="O36" s="75">
        <f t="shared" si="4"/>
        <v>0.01675</v>
      </c>
      <c r="P36" s="75">
        <f t="shared" si="5"/>
        <v>0.028480000000000002</v>
      </c>
      <c r="Q36" s="103">
        <v>730</v>
      </c>
      <c r="R36" s="102">
        <v>12</v>
      </c>
      <c r="S36" s="133"/>
      <c r="T36" s="7"/>
      <c r="U36" s="34"/>
      <c r="V36" s="15"/>
      <c r="W36" s="5"/>
    </row>
    <row r="37" spans="1:23" ht="12.75">
      <c r="A37" s="4">
        <v>32</v>
      </c>
      <c r="B37" s="5" t="s">
        <v>25</v>
      </c>
      <c r="C37" s="129">
        <v>169</v>
      </c>
      <c r="D37" s="75">
        <f t="shared" si="1"/>
        <v>0.00169</v>
      </c>
      <c r="E37" s="7"/>
      <c r="F37" s="7"/>
      <c r="G37" s="7">
        <f t="shared" si="2"/>
        <v>0</v>
      </c>
      <c r="H37" s="8"/>
      <c r="I37" s="8"/>
      <c r="J37" s="8">
        <v>0</v>
      </c>
      <c r="K37" s="77">
        <f t="shared" si="0"/>
        <v>0</v>
      </c>
      <c r="L37" s="75">
        <v>0</v>
      </c>
      <c r="M37" s="75">
        <f t="shared" si="3"/>
        <v>0</v>
      </c>
      <c r="N37" s="75">
        <v>0</v>
      </c>
      <c r="O37" s="75">
        <f t="shared" si="4"/>
        <v>0</v>
      </c>
      <c r="P37" s="75">
        <f t="shared" si="5"/>
        <v>0</v>
      </c>
      <c r="Q37" s="103">
        <v>0</v>
      </c>
      <c r="R37" s="102">
        <v>0</v>
      </c>
      <c r="S37" s="133"/>
      <c r="T37" s="7"/>
      <c r="U37" s="34"/>
      <c r="V37" s="15"/>
      <c r="W37" s="5"/>
    </row>
    <row r="38" spans="1:23" ht="12.75">
      <c r="A38" s="4">
        <v>33</v>
      </c>
      <c r="B38" s="5" t="s">
        <v>26</v>
      </c>
      <c r="C38" s="129"/>
      <c r="D38" s="75">
        <f t="shared" si="1"/>
        <v>0</v>
      </c>
      <c r="E38" s="7"/>
      <c r="F38" s="7"/>
      <c r="G38" s="7">
        <f t="shared" si="2"/>
        <v>0</v>
      </c>
      <c r="H38" s="8"/>
      <c r="I38" s="8"/>
      <c r="J38" s="8">
        <v>0</v>
      </c>
      <c r="K38" s="77">
        <f t="shared" si="0"/>
        <v>0</v>
      </c>
      <c r="L38" s="75">
        <v>0</v>
      </c>
      <c r="M38" s="75">
        <f t="shared" si="3"/>
        <v>0</v>
      </c>
      <c r="N38" s="75">
        <v>0</v>
      </c>
      <c r="O38" s="75">
        <f t="shared" si="4"/>
        <v>0</v>
      </c>
      <c r="P38" s="75">
        <f t="shared" si="5"/>
        <v>0</v>
      </c>
      <c r="Q38" s="103">
        <v>0</v>
      </c>
      <c r="R38" s="102">
        <v>0</v>
      </c>
      <c r="S38" s="133"/>
      <c r="T38" s="7"/>
      <c r="U38" s="34"/>
      <c r="V38" s="15"/>
      <c r="W38" s="5"/>
    </row>
    <row r="39" spans="1:23" ht="12.75">
      <c r="A39" s="4">
        <v>34</v>
      </c>
      <c r="B39" s="5" t="s">
        <v>27</v>
      </c>
      <c r="C39" s="129">
        <v>681</v>
      </c>
      <c r="D39" s="75">
        <f t="shared" si="1"/>
        <v>0.00681</v>
      </c>
      <c r="E39" s="7"/>
      <c r="F39" s="7"/>
      <c r="G39" s="7">
        <f t="shared" si="2"/>
        <v>0</v>
      </c>
      <c r="H39" s="8"/>
      <c r="I39" s="8"/>
      <c r="J39" s="8">
        <v>301</v>
      </c>
      <c r="K39" s="77">
        <f t="shared" si="0"/>
        <v>0.00301</v>
      </c>
      <c r="L39" s="75">
        <v>0</v>
      </c>
      <c r="M39" s="75">
        <f t="shared" si="3"/>
        <v>0</v>
      </c>
      <c r="N39" s="75">
        <v>4807</v>
      </c>
      <c r="O39" s="75">
        <f t="shared" si="4"/>
        <v>0.04807</v>
      </c>
      <c r="P39" s="75">
        <f t="shared" si="5"/>
        <v>0.05108</v>
      </c>
      <c r="Q39" s="103">
        <v>332</v>
      </c>
      <c r="R39" s="102">
        <v>90</v>
      </c>
      <c r="S39" s="133"/>
      <c r="T39" s="7"/>
      <c r="U39" s="34"/>
      <c r="V39" s="15"/>
      <c r="W39" s="5"/>
    </row>
    <row r="40" spans="1:23" ht="12.75">
      <c r="A40" s="4">
        <v>35</v>
      </c>
      <c r="B40" s="5" t="s">
        <v>28</v>
      </c>
      <c r="C40" s="129"/>
      <c r="D40" s="75">
        <f t="shared" si="1"/>
        <v>0</v>
      </c>
      <c r="E40" s="7"/>
      <c r="F40" s="7">
        <v>250</v>
      </c>
      <c r="G40" s="7">
        <f t="shared" si="2"/>
        <v>0.25</v>
      </c>
      <c r="H40" s="8"/>
      <c r="I40" s="8"/>
      <c r="J40" s="8">
        <v>1725</v>
      </c>
      <c r="K40" s="77">
        <f t="shared" si="0"/>
        <v>0.01725</v>
      </c>
      <c r="L40" s="75">
        <v>0</v>
      </c>
      <c r="M40" s="75">
        <f t="shared" si="3"/>
        <v>0</v>
      </c>
      <c r="N40" s="75">
        <v>5289</v>
      </c>
      <c r="O40" s="75">
        <f t="shared" si="4"/>
        <v>0.05289</v>
      </c>
      <c r="P40" s="75">
        <f t="shared" si="5"/>
        <v>0.07014000000000001</v>
      </c>
      <c r="Q40" s="103">
        <v>1090</v>
      </c>
      <c r="R40" s="102">
        <v>0</v>
      </c>
      <c r="S40" s="133"/>
      <c r="T40" s="7"/>
      <c r="U40" s="34"/>
      <c r="V40" s="15"/>
      <c r="W40" s="5"/>
    </row>
    <row r="41" spans="1:23" ht="12.75">
      <c r="A41" s="4">
        <v>36</v>
      </c>
      <c r="B41" s="5" t="s">
        <v>67</v>
      </c>
      <c r="C41" s="129">
        <v>578</v>
      </c>
      <c r="D41" s="75">
        <f t="shared" si="1"/>
        <v>0.00578</v>
      </c>
      <c r="E41" s="7"/>
      <c r="F41" s="7"/>
      <c r="G41" s="7">
        <f t="shared" si="2"/>
        <v>0</v>
      </c>
      <c r="H41" s="8"/>
      <c r="I41" s="8"/>
      <c r="J41" s="8">
        <v>417</v>
      </c>
      <c r="K41" s="77">
        <f t="shared" si="0"/>
        <v>0.00417</v>
      </c>
      <c r="L41" s="75">
        <v>25</v>
      </c>
      <c r="M41" s="75">
        <f t="shared" si="3"/>
        <v>0.00025</v>
      </c>
      <c r="N41" s="75">
        <v>1637</v>
      </c>
      <c r="O41" s="75">
        <f t="shared" si="4"/>
        <v>0.01637</v>
      </c>
      <c r="P41" s="75">
        <f t="shared" si="5"/>
        <v>0.02079</v>
      </c>
      <c r="Q41" s="103">
        <v>0</v>
      </c>
      <c r="R41" s="102">
        <v>21</v>
      </c>
      <c r="S41" s="133">
        <v>5</v>
      </c>
      <c r="T41" s="25"/>
      <c r="U41" s="25"/>
      <c r="V41" s="15"/>
      <c r="W41" s="5"/>
    </row>
    <row r="42" spans="1:23" ht="12.75">
      <c r="A42" s="4">
        <v>37</v>
      </c>
      <c r="B42" s="5" t="s">
        <v>49</v>
      </c>
      <c r="C42" s="129"/>
      <c r="D42" s="75">
        <f t="shared" si="1"/>
        <v>0</v>
      </c>
      <c r="E42" s="7"/>
      <c r="F42" s="7"/>
      <c r="G42" s="7">
        <f t="shared" si="2"/>
        <v>0</v>
      </c>
      <c r="H42" s="8"/>
      <c r="I42" s="8"/>
      <c r="J42" s="8">
        <v>9750</v>
      </c>
      <c r="K42" s="77">
        <f t="shared" si="0"/>
        <v>0.0975</v>
      </c>
      <c r="L42" s="75">
        <v>24047</v>
      </c>
      <c r="M42" s="75">
        <f t="shared" si="3"/>
        <v>0.24047</v>
      </c>
      <c r="N42" s="75">
        <v>125797</v>
      </c>
      <c r="O42" s="75">
        <f t="shared" si="4"/>
        <v>1.25797</v>
      </c>
      <c r="P42" s="75">
        <f t="shared" si="5"/>
        <v>1.5959400000000001</v>
      </c>
      <c r="Q42" s="103">
        <v>35215.6</v>
      </c>
      <c r="R42" s="102">
        <v>0</v>
      </c>
      <c r="S42" s="133"/>
      <c r="T42" s="7"/>
      <c r="U42" s="34"/>
      <c r="V42" s="15"/>
      <c r="W42" s="5"/>
    </row>
    <row r="43" spans="1:23" ht="12.75">
      <c r="A43" s="4"/>
      <c r="B43" s="9" t="s">
        <v>29</v>
      </c>
      <c r="C43" s="130">
        <f>SUM(C6:C42)</f>
        <v>4798232</v>
      </c>
      <c r="D43" s="76">
        <f>SUM(C43/100000)</f>
        <v>47.98232</v>
      </c>
      <c r="E43" s="22">
        <f>SUM(E6:E34)</f>
        <v>152047</v>
      </c>
      <c r="F43" s="22">
        <f>SUM(F6:F40)</f>
        <v>17950</v>
      </c>
      <c r="G43" s="7">
        <f t="shared" si="2"/>
        <v>169.997</v>
      </c>
      <c r="H43" s="6">
        <f>SUM(H6:H42)</f>
        <v>569.7900000000001</v>
      </c>
      <c r="I43" s="6">
        <f>SUM(I6:I42)</f>
        <v>142.269</v>
      </c>
      <c r="J43" s="69">
        <f>SUM(J6:J42)</f>
        <v>342788</v>
      </c>
      <c r="K43" s="80">
        <f t="shared" si="0"/>
        <v>3.42788</v>
      </c>
      <c r="L43" s="104">
        <f>SUM(L6:L42)</f>
        <v>1194342</v>
      </c>
      <c r="M43" s="80">
        <f>SUM(L43/100000)</f>
        <v>11.94342</v>
      </c>
      <c r="N43" s="104">
        <f>SUM(N6:N42)</f>
        <v>985012</v>
      </c>
      <c r="O43" s="80">
        <f>SUM(N43/100000)</f>
        <v>9.85012</v>
      </c>
      <c r="P43" s="76">
        <f t="shared" si="5"/>
        <v>25.221420000000002</v>
      </c>
      <c r="Q43" s="37">
        <f>SUM(Q6:Q42)</f>
        <v>109753.04000000001</v>
      </c>
      <c r="R43" s="36">
        <f>SUM(R6:R42)</f>
        <v>19501</v>
      </c>
      <c r="S43" s="37">
        <f>SUM(S6:S42)</f>
        <v>2429.2</v>
      </c>
      <c r="T43" s="22">
        <f>SUM(T6:T42)</f>
        <v>8979</v>
      </c>
      <c r="U43" s="39">
        <f>SUM(U6:U42)</f>
        <v>2329</v>
      </c>
      <c r="V43" s="14"/>
      <c r="W43" s="6"/>
    </row>
    <row r="44" spans="3:23" ht="12.75">
      <c r="C44" s="63"/>
      <c r="D44" s="23"/>
      <c r="E44" s="23"/>
      <c r="F44" s="23"/>
      <c r="G44" s="23"/>
      <c r="H44" s="23"/>
      <c r="I44" s="23"/>
      <c r="J44" s="70"/>
      <c r="K44" s="40"/>
      <c r="L44" s="70"/>
      <c r="M44" s="40"/>
      <c r="N44" s="70"/>
      <c r="O44" s="40"/>
      <c r="P44" s="40"/>
      <c r="Q44" s="41"/>
      <c r="R44" s="40"/>
      <c r="S44" s="42"/>
      <c r="T44" s="23"/>
      <c r="U44" s="23"/>
      <c r="V44" s="18"/>
      <c r="W44" s="5"/>
    </row>
    <row r="45" spans="1:23" ht="12.75">
      <c r="A45" s="134" t="s">
        <v>45</v>
      </c>
      <c r="B45" s="134"/>
      <c r="C45" s="64"/>
      <c r="D45" s="136"/>
      <c r="E45" s="136"/>
      <c r="F45" s="136"/>
      <c r="G45" s="139"/>
      <c r="H45" s="136"/>
      <c r="I45" s="190" t="s">
        <v>60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"/>
      <c r="W45" s="5"/>
    </row>
    <row r="46" spans="1:23" ht="12.75">
      <c r="A46" s="11"/>
      <c r="B46" s="5"/>
      <c r="C46" s="65"/>
      <c r="D46" s="106"/>
      <c r="E46" s="106"/>
      <c r="F46" s="106"/>
      <c r="G46" s="106"/>
      <c r="H46" s="106"/>
      <c r="I46" s="106"/>
      <c r="J46" s="69"/>
      <c r="K46" s="119"/>
      <c r="L46" s="120"/>
      <c r="M46" s="119"/>
      <c r="N46" s="120"/>
      <c r="O46" s="119"/>
      <c r="P46" s="119"/>
      <c r="Q46" s="119"/>
      <c r="R46" s="119"/>
      <c r="S46" s="106"/>
      <c r="T46" s="106"/>
      <c r="U46" s="106"/>
      <c r="V46" s="19"/>
      <c r="W46" s="5"/>
    </row>
    <row r="47" spans="1:23" ht="12.75">
      <c r="A47" s="11"/>
      <c r="B47" s="5"/>
      <c r="C47" s="66"/>
      <c r="D47" s="131"/>
      <c r="E47" s="112"/>
      <c r="F47" s="113"/>
      <c r="G47" s="113"/>
      <c r="H47" s="106"/>
      <c r="I47" s="107"/>
      <c r="J47" s="71"/>
      <c r="K47" s="121"/>
      <c r="L47" s="122"/>
      <c r="M47" s="121"/>
      <c r="N47" s="122"/>
      <c r="O47" s="123"/>
      <c r="P47" s="123"/>
      <c r="Q47" s="123"/>
      <c r="R47" s="124"/>
      <c r="S47" s="107"/>
      <c r="T47" s="112"/>
      <c r="U47" s="113"/>
      <c r="V47" s="5"/>
      <c r="W47" s="5"/>
    </row>
    <row r="48" spans="1:23" ht="12.75">
      <c r="A48" s="11"/>
      <c r="B48" s="5"/>
      <c r="C48" s="66"/>
      <c r="D48" s="131"/>
      <c r="E48" s="112"/>
      <c r="F48" s="113"/>
      <c r="G48" s="113"/>
      <c r="H48" s="106"/>
      <c r="I48" s="107"/>
      <c r="J48" s="71"/>
      <c r="K48" s="121"/>
      <c r="L48" s="122"/>
      <c r="M48" s="121"/>
      <c r="N48" s="122"/>
      <c r="O48" s="123"/>
      <c r="P48" s="123"/>
      <c r="Q48" s="123"/>
      <c r="R48" s="124"/>
      <c r="S48" s="107"/>
      <c r="T48" s="112"/>
      <c r="U48" s="113"/>
      <c r="V48" s="5"/>
      <c r="W48" s="5"/>
    </row>
    <row r="49" spans="1:23" ht="12.75">
      <c r="A49" s="11"/>
      <c r="B49" s="5"/>
      <c r="C49" s="66"/>
      <c r="D49" s="131"/>
      <c r="E49" s="112"/>
      <c r="F49" s="113"/>
      <c r="G49" s="113"/>
      <c r="H49" s="106"/>
      <c r="I49" s="107"/>
      <c r="J49" s="71"/>
      <c r="K49" s="121"/>
      <c r="L49" s="122"/>
      <c r="M49" s="121"/>
      <c r="N49" s="122"/>
      <c r="O49" s="123"/>
      <c r="P49" s="123"/>
      <c r="Q49" s="123"/>
      <c r="R49" s="124"/>
      <c r="S49" s="107"/>
      <c r="T49" s="112"/>
      <c r="U49" s="113"/>
      <c r="V49" s="5"/>
      <c r="W49" s="5"/>
    </row>
    <row r="50" spans="1:23" ht="12.75">
      <c r="A50" s="11"/>
      <c r="B50" s="5"/>
      <c r="C50" s="66"/>
      <c r="D50" s="131"/>
      <c r="E50" s="112"/>
      <c r="F50" s="113"/>
      <c r="G50" s="113"/>
      <c r="H50" s="106"/>
      <c r="I50" s="107"/>
      <c r="J50" s="71"/>
      <c r="K50" s="121"/>
      <c r="L50" s="122"/>
      <c r="M50" s="121"/>
      <c r="N50" s="122"/>
      <c r="O50" s="123"/>
      <c r="P50" s="123"/>
      <c r="Q50" s="123"/>
      <c r="R50" s="124"/>
      <c r="S50" s="107"/>
      <c r="T50" s="112"/>
      <c r="U50" s="113"/>
      <c r="V50" s="5"/>
      <c r="W50" s="5"/>
    </row>
    <row r="51" spans="1:23" ht="12.75">
      <c r="A51" s="4"/>
      <c r="B51" s="5"/>
      <c r="C51" s="66"/>
      <c r="D51" s="131"/>
      <c r="E51" s="112"/>
      <c r="F51" s="113"/>
      <c r="G51" s="113"/>
      <c r="H51" s="106"/>
      <c r="I51" s="107"/>
      <c r="J51" s="71"/>
      <c r="K51" s="121"/>
      <c r="L51" s="122"/>
      <c r="M51" s="121"/>
      <c r="N51" s="122"/>
      <c r="O51" s="123"/>
      <c r="P51" s="123"/>
      <c r="Q51" s="123"/>
      <c r="R51" s="124"/>
      <c r="S51" s="108"/>
      <c r="T51" s="112"/>
      <c r="U51" s="113"/>
      <c r="V51" s="5"/>
      <c r="W51" s="5"/>
    </row>
    <row r="52" spans="1:23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1:23" ht="12.75">
      <c r="A53" s="4"/>
      <c r="B53" s="5"/>
      <c r="C53" s="66"/>
      <c r="D53" s="131"/>
      <c r="E53" s="112"/>
      <c r="F53" s="113"/>
      <c r="G53" s="113"/>
      <c r="H53" s="106"/>
      <c r="I53" s="107"/>
      <c r="J53" s="71"/>
      <c r="K53" s="121"/>
      <c r="L53" s="122"/>
      <c r="M53" s="121"/>
      <c r="N53" s="122"/>
      <c r="O53" s="123"/>
      <c r="P53" s="123"/>
      <c r="Q53" s="123"/>
      <c r="R53" s="124"/>
      <c r="S53" s="108"/>
      <c r="T53" s="112"/>
      <c r="U53" s="113"/>
      <c r="V53" s="5"/>
      <c r="W53" s="5"/>
    </row>
    <row r="54" spans="1:23" ht="12.75">
      <c r="A54" s="4"/>
      <c r="B54" s="5"/>
      <c r="C54" s="66"/>
      <c r="D54" s="131"/>
      <c r="E54" s="112"/>
      <c r="F54" s="113"/>
      <c r="G54" s="113"/>
      <c r="H54" s="106"/>
      <c r="I54" s="107"/>
      <c r="J54" s="71"/>
      <c r="K54" s="121"/>
      <c r="L54" s="122"/>
      <c r="M54" s="121"/>
      <c r="N54" s="122"/>
      <c r="O54" s="123"/>
      <c r="P54" s="123"/>
      <c r="Q54" s="123"/>
      <c r="R54" s="124"/>
      <c r="S54" s="108"/>
      <c r="T54" s="112"/>
      <c r="U54" s="113"/>
      <c r="V54" s="5"/>
      <c r="W54" s="5"/>
    </row>
    <row r="55" spans="1:23" ht="12.75">
      <c r="A55" s="4"/>
      <c r="B55" s="5"/>
      <c r="C55" s="66"/>
      <c r="D55" s="131"/>
      <c r="E55" s="112"/>
      <c r="F55" s="113"/>
      <c r="G55" s="113"/>
      <c r="H55" s="106"/>
      <c r="I55" s="107"/>
      <c r="J55" s="71"/>
      <c r="K55" s="121"/>
      <c r="L55" s="122"/>
      <c r="M55" s="121"/>
      <c r="N55" s="122"/>
      <c r="O55" s="123"/>
      <c r="P55" s="123"/>
      <c r="Q55" s="123"/>
      <c r="R55" s="124"/>
      <c r="S55" s="108"/>
      <c r="T55" s="112"/>
      <c r="U55" s="113"/>
      <c r="V55" s="5"/>
      <c r="W55" s="5"/>
    </row>
  </sheetData>
  <mergeCells count="7">
    <mergeCell ref="C52:W52"/>
    <mergeCell ref="A1:U1"/>
    <mergeCell ref="E2:F2"/>
    <mergeCell ref="J2:Q2"/>
    <mergeCell ref="T2:U2"/>
    <mergeCell ref="T3:U3"/>
    <mergeCell ref="I45:U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67" r:id="rId1"/>
  <headerFooter alignWithMargins="0">
    <oddHeader>&amp;L&amp;"Arial,Bold"&amp;12
&amp;C&amp;"Arial,Bold"&amp;12State-wise as on 31.01.2015&amp;R&amp;"Arial,Bold"&amp;12ANNEXURE-I</oddHeader>
    <oddFooter xml:space="preserve">&amp;R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view="pageBreakPreview" zoomScale="80" zoomScaleSheetLayoutView="80" workbookViewId="0" topLeftCell="A1">
      <selection activeCell="F25" sqref="F25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132" customWidth="1"/>
    <col min="5" max="5" width="11.28125" style="114" customWidth="1"/>
    <col min="6" max="6" width="10.421875" style="115" customWidth="1"/>
    <col min="7" max="7" width="9.7109375" style="115" customWidth="1"/>
    <col min="8" max="8" width="14.28125" style="110" customWidth="1"/>
    <col min="9" max="9" width="10.8515625" style="111" customWidth="1"/>
    <col min="10" max="10" width="14.421875" style="72" hidden="1" customWidth="1"/>
    <col min="11" max="11" width="14.421875" style="125" customWidth="1"/>
    <col min="12" max="12" width="15.140625" style="126" hidden="1" customWidth="1"/>
    <col min="13" max="13" width="15.140625" style="125" customWidth="1"/>
    <col min="14" max="14" width="14.57421875" style="126" hidden="1" customWidth="1"/>
    <col min="15" max="15" width="14.57421875" style="127" customWidth="1"/>
    <col min="16" max="16" width="14.8515625" style="127" customWidth="1"/>
    <col min="17" max="17" width="11.7109375" style="127" bestFit="1" customWidth="1"/>
    <col min="18" max="18" width="10.00390625" style="128" customWidth="1"/>
    <col min="19" max="19" width="11.421875" style="109" customWidth="1"/>
    <col min="20" max="20" width="10.00390625" style="114" customWidth="1"/>
    <col min="21" max="21" width="12.140625" style="115" customWidth="1"/>
    <col min="22" max="22" width="2.7109375" style="1" hidden="1" customWidth="1"/>
    <col min="23" max="23" width="26.140625" style="1" hidden="1" customWidth="1"/>
    <col min="24" max="16384" width="9.140625" style="1" customWidth="1"/>
  </cols>
  <sheetData>
    <row r="1" spans="1:22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  <c r="V1" s="20"/>
    </row>
    <row r="2" spans="1:23" ht="12.75">
      <c r="A2" s="3" t="s">
        <v>56</v>
      </c>
      <c r="B2" s="3" t="s">
        <v>57</v>
      </c>
      <c r="C2" s="59" t="s">
        <v>46</v>
      </c>
      <c r="D2" s="141" t="s">
        <v>46</v>
      </c>
      <c r="E2" s="186" t="s">
        <v>63</v>
      </c>
      <c r="F2" s="187"/>
      <c r="G2" s="142"/>
      <c r="H2" s="144" t="s">
        <v>61</v>
      </c>
      <c r="I2" s="144" t="s">
        <v>42</v>
      </c>
      <c r="J2" s="186" t="s">
        <v>55</v>
      </c>
      <c r="K2" s="186"/>
      <c r="L2" s="186"/>
      <c r="M2" s="186"/>
      <c r="N2" s="186"/>
      <c r="O2" s="186"/>
      <c r="P2" s="186"/>
      <c r="Q2" s="186"/>
      <c r="R2" s="141" t="s">
        <v>37</v>
      </c>
      <c r="S2" s="32" t="s">
        <v>47</v>
      </c>
      <c r="T2" s="188" t="s">
        <v>51</v>
      </c>
      <c r="U2" s="189"/>
      <c r="V2" s="13"/>
      <c r="W2" s="3"/>
    </row>
    <row r="3" spans="1:23" ht="12.75">
      <c r="A3" s="3"/>
      <c r="B3" s="3"/>
      <c r="C3" s="60"/>
      <c r="D3" s="22"/>
      <c r="E3" s="22" t="s">
        <v>64</v>
      </c>
      <c r="F3" s="141" t="s">
        <v>65</v>
      </c>
      <c r="G3" s="141" t="s">
        <v>29</v>
      </c>
      <c r="H3" s="148" t="s">
        <v>62</v>
      </c>
      <c r="I3" s="144" t="s">
        <v>43</v>
      </c>
      <c r="J3" s="60" t="s">
        <v>0</v>
      </c>
      <c r="K3" s="22" t="s">
        <v>0</v>
      </c>
      <c r="L3" s="60" t="s">
        <v>1</v>
      </c>
      <c r="M3" s="22" t="s">
        <v>1</v>
      </c>
      <c r="N3" s="60" t="s">
        <v>2</v>
      </c>
      <c r="O3" s="22" t="s">
        <v>2</v>
      </c>
      <c r="P3" s="22" t="s">
        <v>70</v>
      </c>
      <c r="Q3" s="22" t="s">
        <v>30</v>
      </c>
      <c r="R3" s="141" t="s">
        <v>38</v>
      </c>
      <c r="S3" s="32" t="s">
        <v>59</v>
      </c>
      <c r="T3" s="188" t="s">
        <v>50</v>
      </c>
      <c r="U3" s="189"/>
      <c r="V3" s="12"/>
      <c r="W3" s="3"/>
    </row>
    <row r="4" spans="1:23" ht="12.75">
      <c r="A4" s="3"/>
      <c r="B4" s="3"/>
      <c r="C4" s="60"/>
      <c r="D4" s="22"/>
      <c r="E4" s="23"/>
      <c r="F4" s="23"/>
      <c r="G4" s="23"/>
      <c r="H4" s="147"/>
      <c r="I4" s="144"/>
      <c r="J4" s="60"/>
      <c r="K4" s="22"/>
      <c r="L4" s="60"/>
      <c r="M4" s="22"/>
      <c r="N4" s="60"/>
      <c r="O4" s="22"/>
      <c r="P4" s="22" t="s">
        <v>29</v>
      </c>
      <c r="Q4" s="22"/>
      <c r="R4" s="141"/>
      <c r="S4" s="32" t="s">
        <v>48</v>
      </c>
      <c r="T4" s="141" t="s">
        <v>53</v>
      </c>
      <c r="U4" s="141" t="s">
        <v>54</v>
      </c>
      <c r="V4" s="12"/>
      <c r="W4" s="3"/>
    </row>
    <row r="5" spans="1:23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4" t="s">
        <v>44</v>
      </c>
      <c r="H5" s="149" t="s">
        <v>44</v>
      </c>
      <c r="I5" s="145" t="s">
        <v>44</v>
      </c>
      <c r="J5" s="68" t="s">
        <v>68</v>
      </c>
      <c r="K5" s="56" t="s">
        <v>68</v>
      </c>
      <c r="L5" s="68" t="s">
        <v>68</v>
      </c>
      <c r="M5" s="56" t="s">
        <v>68</v>
      </c>
      <c r="N5" s="68" t="s">
        <v>68</v>
      </c>
      <c r="O5" s="56" t="s">
        <v>68</v>
      </c>
      <c r="P5" s="56" t="s">
        <v>68</v>
      </c>
      <c r="Q5" s="56" t="s">
        <v>58</v>
      </c>
      <c r="R5" s="54" t="s">
        <v>32</v>
      </c>
      <c r="S5" s="55" t="s">
        <v>31</v>
      </c>
      <c r="T5" s="54" t="s">
        <v>32</v>
      </c>
      <c r="U5" s="54" t="s">
        <v>32</v>
      </c>
      <c r="V5" s="12"/>
      <c r="W5" s="3"/>
    </row>
    <row r="6" spans="1:23" ht="12.75">
      <c r="A6" s="4">
        <v>1</v>
      </c>
      <c r="B6" s="5" t="s">
        <v>3</v>
      </c>
      <c r="C6" s="78">
        <v>532311</v>
      </c>
      <c r="D6" s="75">
        <f>SUM(C6/100000)</f>
        <v>5.32311</v>
      </c>
      <c r="E6" s="7">
        <v>22914</v>
      </c>
      <c r="F6" s="7"/>
      <c r="G6" s="7">
        <f>(E6+F6)/1000</f>
        <v>22.914</v>
      </c>
      <c r="H6" s="146">
        <v>78.59</v>
      </c>
      <c r="I6" s="146">
        <v>23.01</v>
      </c>
      <c r="J6" s="8">
        <v>6454</v>
      </c>
      <c r="K6" s="77">
        <f aca="true" t="shared" si="0" ref="K6:K43">SUM(J6/100000)</f>
        <v>0.06454</v>
      </c>
      <c r="L6" s="75">
        <v>35578</v>
      </c>
      <c r="M6" s="75">
        <f>SUM(L6/100000)</f>
        <v>0.35578</v>
      </c>
      <c r="N6" s="75">
        <v>41360</v>
      </c>
      <c r="O6" s="75">
        <f>SUM(N6/100000)</f>
        <v>0.4136</v>
      </c>
      <c r="P6" s="75">
        <f>SUM(K6,M6,O6)</f>
        <v>0.83392</v>
      </c>
      <c r="Q6" s="103">
        <v>1870.595</v>
      </c>
      <c r="R6" s="102">
        <v>613</v>
      </c>
      <c r="S6" s="133">
        <v>16</v>
      </c>
      <c r="T6" s="7">
        <v>0</v>
      </c>
      <c r="U6" s="8">
        <v>13</v>
      </c>
      <c r="V6" s="14"/>
      <c r="W6" s="7"/>
    </row>
    <row r="7" spans="1:23" ht="12.75">
      <c r="A7" s="4">
        <v>2</v>
      </c>
      <c r="B7" s="5" t="s">
        <v>4</v>
      </c>
      <c r="C7" s="78">
        <v>3475</v>
      </c>
      <c r="D7" s="75">
        <f aca="true" t="shared" si="1" ref="D7:D42">SUM(C7/100000)</f>
        <v>0.03475</v>
      </c>
      <c r="E7" s="7"/>
      <c r="F7" s="7">
        <v>750</v>
      </c>
      <c r="G7" s="7">
        <f aca="true" t="shared" si="2" ref="G7:G43">(E7+F7)/1000</f>
        <v>0.75</v>
      </c>
      <c r="H7" s="146"/>
      <c r="I7" s="146"/>
      <c r="J7" s="8">
        <v>1071</v>
      </c>
      <c r="K7" s="77">
        <f t="shared" si="0"/>
        <v>0.01071</v>
      </c>
      <c r="L7" s="75">
        <v>18945</v>
      </c>
      <c r="M7" s="75">
        <f aca="true" t="shared" si="3" ref="M7:M42">SUM(L7/100000)</f>
        <v>0.18945</v>
      </c>
      <c r="N7" s="75">
        <v>14433</v>
      </c>
      <c r="O7" s="75">
        <f aca="true" t="shared" si="4" ref="O7:O42">SUM(N7/100000)</f>
        <v>0.14433</v>
      </c>
      <c r="P7" s="75">
        <f aca="true" t="shared" si="5" ref="P7:P43">SUM(K7,M7,O7)</f>
        <v>0.34449</v>
      </c>
      <c r="Q7" s="103">
        <v>217.1</v>
      </c>
      <c r="R7" s="102">
        <v>18</v>
      </c>
      <c r="S7" s="133">
        <v>6.8</v>
      </c>
      <c r="T7" s="7">
        <v>297</v>
      </c>
      <c r="U7" s="34"/>
      <c r="V7" s="15"/>
      <c r="W7" s="5"/>
    </row>
    <row r="8" spans="1:23" ht="12.75">
      <c r="A8" s="4">
        <v>3</v>
      </c>
      <c r="B8" s="5" t="s">
        <v>5</v>
      </c>
      <c r="C8" s="78">
        <v>114119</v>
      </c>
      <c r="D8" s="75">
        <f t="shared" si="1"/>
        <v>1.14119</v>
      </c>
      <c r="E8" s="7">
        <v>2933</v>
      </c>
      <c r="F8" s="7"/>
      <c r="G8" s="7">
        <f t="shared" si="2"/>
        <v>2.933</v>
      </c>
      <c r="H8" s="146"/>
      <c r="I8" s="146"/>
      <c r="J8" s="8">
        <v>98</v>
      </c>
      <c r="K8" s="77">
        <f t="shared" si="0"/>
        <v>0.00098</v>
      </c>
      <c r="L8" s="75">
        <v>7123</v>
      </c>
      <c r="M8" s="75">
        <f t="shared" si="3"/>
        <v>0.07123</v>
      </c>
      <c r="N8" s="75">
        <v>1211</v>
      </c>
      <c r="O8" s="75">
        <f t="shared" si="4"/>
        <v>0.01211</v>
      </c>
      <c r="P8" s="75">
        <f t="shared" si="5"/>
        <v>0.08431999999999999</v>
      </c>
      <c r="Q8" s="103">
        <v>910</v>
      </c>
      <c r="R8" s="102">
        <v>45</v>
      </c>
      <c r="S8" s="133">
        <v>6</v>
      </c>
      <c r="T8" s="7">
        <v>1953</v>
      </c>
      <c r="U8" s="34"/>
      <c r="V8" s="15"/>
      <c r="W8" s="5"/>
    </row>
    <row r="9" spans="1:23" ht="12.75">
      <c r="A9" s="4">
        <v>4</v>
      </c>
      <c r="B9" s="5" t="s">
        <v>39</v>
      </c>
      <c r="C9" s="78">
        <v>129826</v>
      </c>
      <c r="D9" s="75">
        <f t="shared" si="1"/>
        <v>1.29826</v>
      </c>
      <c r="E9" s="7">
        <v>6264</v>
      </c>
      <c r="F9" s="7">
        <v>5394</v>
      </c>
      <c r="G9" s="7">
        <f t="shared" si="2"/>
        <v>11.658</v>
      </c>
      <c r="H9" s="146">
        <v>8.2</v>
      </c>
      <c r="I9" s="146">
        <v>1</v>
      </c>
      <c r="J9" s="8">
        <v>955</v>
      </c>
      <c r="K9" s="77">
        <f t="shared" si="0"/>
        <v>0.00955</v>
      </c>
      <c r="L9" s="75">
        <v>8372</v>
      </c>
      <c r="M9" s="75">
        <f t="shared" si="3"/>
        <v>0.08372</v>
      </c>
      <c r="N9" s="75">
        <v>50117</v>
      </c>
      <c r="O9" s="75">
        <f t="shared" si="4"/>
        <v>0.50117</v>
      </c>
      <c r="P9" s="75">
        <f t="shared" si="5"/>
        <v>0.59444</v>
      </c>
      <c r="Q9" s="103">
        <v>775.6</v>
      </c>
      <c r="R9" s="102">
        <v>139</v>
      </c>
      <c r="S9" s="133"/>
      <c r="T9" s="7">
        <v>0</v>
      </c>
      <c r="U9" s="34"/>
      <c r="V9" s="16"/>
      <c r="W9" s="5"/>
    </row>
    <row r="10" spans="1:23" ht="12.75">
      <c r="A10" s="4">
        <v>5</v>
      </c>
      <c r="B10" s="5" t="s">
        <v>35</v>
      </c>
      <c r="C10" s="78">
        <v>51241</v>
      </c>
      <c r="D10" s="75">
        <f t="shared" si="1"/>
        <v>0.51241</v>
      </c>
      <c r="E10" s="7">
        <v>1210</v>
      </c>
      <c r="F10" s="7"/>
      <c r="G10" s="7">
        <f t="shared" si="2"/>
        <v>1.21</v>
      </c>
      <c r="H10" s="146">
        <v>2.5</v>
      </c>
      <c r="I10" s="146">
        <v>0.33</v>
      </c>
      <c r="J10" s="8">
        <v>2042</v>
      </c>
      <c r="K10" s="77">
        <f t="shared" si="0"/>
        <v>0.02042</v>
      </c>
      <c r="L10" s="75">
        <v>7254</v>
      </c>
      <c r="M10" s="75">
        <f t="shared" si="3"/>
        <v>0.07254</v>
      </c>
      <c r="N10" s="75">
        <v>3311</v>
      </c>
      <c r="O10" s="75">
        <f t="shared" si="4"/>
        <v>0.03311</v>
      </c>
      <c r="P10" s="75">
        <f t="shared" si="5"/>
        <v>0.12607</v>
      </c>
      <c r="Q10" s="103">
        <v>18116.72</v>
      </c>
      <c r="R10" s="102">
        <v>240</v>
      </c>
      <c r="S10" s="133"/>
      <c r="T10" s="7">
        <v>568</v>
      </c>
      <c r="U10" s="34"/>
      <c r="V10" s="15"/>
      <c r="W10" s="5"/>
    </row>
    <row r="11" spans="1:23" ht="12.75">
      <c r="A11" s="4">
        <v>6</v>
      </c>
      <c r="B11" s="5" t="s">
        <v>6</v>
      </c>
      <c r="C11" s="78">
        <v>4109</v>
      </c>
      <c r="D11" s="75">
        <f t="shared" si="1"/>
        <v>0.04109</v>
      </c>
      <c r="E11" s="7"/>
      <c r="F11" s="7"/>
      <c r="G11" s="7">
        <f t="shared" si="2"/>
        <v>0</v>
      </c>
      <c r="H11" s="146"/>
      <c r="I11" s="146"/>
      <c r="J11" s="8">
        <v>707</v>
      </c>
      <c r="K11" s="77">
        <f t="shared" si="0"/>
        <v>0.00707</v>
      </c>
      <c r="L11" s="75">
        <v>393</v>
      </c>
      <c r="M11" s="75">
        <f t="shared" si="3"/>
        <v>0.00393</v>
      </c>
      <c r="N11" s="75">
        <v>1093</v>
      </c>
      <c r="O11" s="75">
        <f t="shared" si="4"/>
        <v>0.01093</v>
      </c>
      <c r="P11" s="75">
        <f t="shared" si="5"/>
        <v>0.021929999999999998</v>
      </c>
      <c r="Q11" s="103">
        <v>1.72</v>
      </c>
      <c r="R11" s="102">
        <v>15</v>
      </c>
      <c r="S11" s="133">
        <v>193.8</v>
      </c>
      <c r="T11" s="7">
        <v>0</v>
      </c>
      <c r="U11" s="34">
        <v>19</v>
      </c>
      <c r="V11" s="15"/>
      <c r="W11" s="5"/>
    </row>
    <row r="12" spans="1:23" ht="12.75">
      <c r="A12" s="4">
        <v>7</v>
      </c>
      <c r="B12" s="5" t="s">
        <v>7</v>
      </c>
      <c r="C12" s="78">
        <v>430025</v>
      </c>
      <c r="D12" s="75">
        <f t="shared" si="1"/>
        <v>4.30025</v>
      </c>
      <c r="E12" s="7">
        <v>20080</v>
      </c>
      <c r="F12" s="7">
        <v>1450</v>
      </c>
      <c r="G12" s="7">
        <f t="shared" si="2"/>
        <v>21.53</v>
      </c>
      <c r="H12" s="146"/>
      <c r="I12" s="146">
        <v>15.83</v>
      </c>
      <c r="J12" s="8">
        <v>2004</v>
      </c>
      <c r="K12" s="77">
        <f t="shared" si="0"/>
        <v>0.02004</v>
      </c>
      <c r="L12" s="75">
        <v>9253</v>
      </c>
      <c r="M12" s="75">
        <f t="shared" si="3"/>
        <v>0.09253</v>
      </c>
      <c r="N12" s="75">
        <v>31603</v>
      </c>
      <c r="O12" s="75">
        <f t="shared" si="4"/>
        <v>0.31603</v>
      </c>
      <c r="P12" s="75">
        <f t="shared" si="5"/>
        <v>0.4286</v>
      </c>
      <c r="Q12" s="103">
        <v>9512.6</v>
      </c>
      <c r="R12" s="102">
        <v>85</v>
      </c>
      <c r="S12" s="133">
        <v>20</v>
      </c>
      <c r="T12" s="7">
        <v>38</v>
      </c>
      <c r="U12" s="34"/>
      <c r="V12" s="14"/>
      <c r="W12" s="8"/>
    </row>
    <row r="13" spans="1:23" ht="12.75">
      <c r="A13" s="4">
        <v>8</v>
      </c>
      <c r="B13" s="5" t="s">
        <v>8</v>
      </c>
      <c r="C13" s="78">
        <v>60753</v>
      </c>
      <c r="D13" s="75">
        <f t="shared" si="1"/>
        <v>0.60753</v>
      </c>
      <c r="E13" s="7">
        <v>3503</v>
      </c>
      <c r="F13" s="7"/>
      <c r="G13" s="7">
        <f t="shared" si="2"/>
        <v>3.503</v>
      </c>
      <c r="H13" s="146">
        <v>57.56</v>
      </c>
      <c r="I13" s="146">
        <v>4</v>
      </c>
      <c r="J13" s="8">
        <v>22018</v>
      </c>
      <c r="K13" s="77">
        <f t="shared" si="0"/>
        <v>0.22018</v>
      </c>
      <c r="L13" s="75">
        <v>57766</v>
      </c>
      <c r="M13" s="75">
        <f t="shared" si="3"/>
        <v>0.57766</v>
      </c>
      <c r="N13" s="75">
        <v>93853</v>
      </c>
      <c r="O13" s="75">
        <f t="shared" si="4"/>
        <v>0.93853</v>
      </c>
      <c r="P13" s="75">
        <f t="shared" si="5"/>
        <v>1.73637</v>
      </c>
      <c r="Q13" s="103">
        <v>1024.25</v>
      </c>
      <c r="R13" s="102">
        <v>469</v>
      </c>
      <c r="S13" s="133">
        <v>10</v>
      </c>
      <c r="T13" s="7">
        <v>0</v>
      </c>
      <c r="U13" s="34">
        <v>286</v>
      </c>
      <c r="V13" s="15"/>
      <c r="W13" s="5"/>
    </row>
    <row r="14" spans="1:23" ht="12.75">
      <c r="A14" s="4">
        <v>9</v>
      </c>
      <c r="B14" s="5" t="s">
        <v>9</v>
      </c>
      <c r="C14" s="78">
        <v>47424</v>
      </c>
      <c r="D14" s="75">
        <f t="shared" si="1"/>
        <v>0.47424</v>
      </c>
      <c r="E14" s="7"/>
      <c r="F14" s="7"/>
      <c r="G14" s="7">
        <f t="shared" si="2"/>
        <v>0</v>
      </c>
      <c r="H14" s="146">
        <v>7.2</v>
      </c>
      <c r="I14" s="146">
        <v>1</v>
      </c>
      <c r="J14" s="8">
        <v>24058</v>
      </c>
      <c r="K14" s="77">
        <f t="shared" si="0"/>
        <v>0.24058</v>
      </c>
      <c r="L14" s="75">
        <v>22599</v>
      </c>
      <c r="M14" s="75">
        <f t="shared" si="3"/>
        <v>0.22599</v>
      </c>
      <c r="N14" s="75">
        <v>33909</v>
      </c>
      <c r="O14" s="75">
        <f t="shared" si="4"/>
        <v>0.33909</v>
      </c>
      <c r="P14" s="75">
        <f t="shared" si="5"/>
        <v>0.80566</v>
      </c>
      <c r="Q14" s="103">
        <v>1208.5</v>
      </c>
      <c r="R14" s="102">
        <v>6</v>
      </c>
      <c r="S14" s="133"/>
      <c r="T14" s="7">
        <v>21</v>
      </c>
      <c r="U14" s="34"/>
      <c r="V14" s="15"/>
      <c r="W14" s="5"/>
    </row>
    <row r="15" spans="1:23" ht="12.75">
      <c r="A15" s="4">
        <v>10</v>
      </c>
      <c r="B15" s="5" t="s">
        <v>10</v>
      </c>
      <c r="C15" s="78">
        <v>3072</v>
      </c>
      <c r="D15" s="75">
        <f t="shared" si="1"/>
        <v>0.03072</v>
      </c>
      <c r="E15" s="7">
        <v>200</v>
      </c>
      <c r="F15" s="7"/>
      <c r="G15" s="7">
        <f t="shared" si="2"/>
        <v>0.2</v>
      </c>
      <c r="H15" s="146"/>
      <c r="I15" s="146"/>
      <c r="J15" s="8">
        <v>5806</v>
      </c>
      <c r="K15" s="77">
        <f t="shared" si="0"/>
        <v>0.05806</v>
      </c>
      <c r="L15" s="75">
        <v>84367</v>
      </c>
      <c r="M15" s="75">
        <f t="shared" si="3"/>
        <v>0.84367</v>
      </c>
      <c r="N15" s="75">
        <v>59209</v>
      </c>
      <c r="O15" s="75">
        <f t="shared" si="4"/>
        <v>0.59209</v>
      </c>
      <c r="P15" s="75">
        <f t="shared" si="5"/>
        <v>1.49382</v>
      </c>
      <c r="Q15" s="103">
        <v>4288.85</v>
      </c>
      <c r="R15" s="102">
        <v>39</v>
      </c>
      <c r="S15" s="133">
        <v>46.4</v>
      </c>
      <c r="T15" s="7">
        <v>334</v>
      </c>
      <c r="U15" s="34">
        <v>15</v>
      </c>
      <c r="V15" s="15"/>
      <c r="W15" s="5"/>
    </row>
    <row r="16" spans="1:23" s="23" customFormat="1" ht="12.75">
      <c r="A16" s="151">
        <v>11</v>
      </c>
      <c r="B16" s="25" t="s">
        <v>36</v>
      </c>
      <c r="C16" s="78">
        <v>7326</v>
      </c>
      <c r="D16" s="75">
        <f t="shared" si="1"/>
        <v>0.07326</v>
      </c>
      <c r="E16" s="7">
        <v>500</v>
      </c>
      <c r="F16" s="7"/>
      <c r="G16" s="7">
        <f t="shared" si="2"/>
        <v>0.5</v>
      </c>
      <c r="H16" s="146">
        <v>4.3</v>
      </c>
      <c r="I16" s="146"/>
      <c r="J16" s="8">
        <v>620</v>
      </c>
      <c r="K16" s="77">
        <f t="shared" si="0"/>
        <v>0.0062</v>
      </c>
      <c r="L16" s="75">
        <v>11122</v>
      </c>
      <c r="M16" s="75">
        <f t="shared" si="3"/>
        <v>0.11122</v>
      </c>
      <c r="N16" s="75">
        <v>23374</v>
      </c>
      <c r="O16" s="75">
        <f t="shared" si="4"/>
        <v>0.23374</v>
      </c>
      <c r="P16" s="75">
        <f t="shared" si="5"/>
        <v>0.35116</v>
      </c>
      <c r="Q16" s="152">
        <v>480.9</v>
      </c>
      <c r="R16" s="153">
        <v>0</v>
      </c>
      <c r="S16" s="133"/>
      <c r="T16" s="7">
        <v>700</v>
      </c>
      <c r="U16" s="34"/>
      <c r="V16" s="17"/>
      <c r="W16" s="25"/>
    </row>
    <row r="17" spans="1:23" s="23" customFormat="1" ht="12.75">
      <c r="A17" s="151">
        <v>12</v>
      </c>
      <c r="B17" s="25" t="s">
        <v>11</v>
      </c>
      <c r="C17" s="78">
        <v>478958</v>
      </c>
      <c r="D17" s="75">
        <f t="shared" si="1"/>
        <v>4.78958</v>
      </c>
      <c r="E17" s="7">
        <v>6297</v>
      </c>
      <c r="F17" s="7">
        <v>1150</v>
      </c>
      <c r="G17" s="7">
        <f t="shared" si="2"/>
        <v>7.447</v>
      </c>
      <c r="H17" s="146">
        <v>15.2</v>
      </c>
      <c r="I17" s="146">
        <v>9.63</v>
      </c>
      <c r="J17" s="8">
        <v>2694</v>
      </c>
      <c r="K17" s="77">
        <f t="shared" si="0"/>
        <v>0.02694</v>
      </c>
      <c r="L17" s="75">
        <v>53100</v>
      </c>
      <c r="M17" s="75">
        <f t="shared" si="3"/>
        <v>0.531</v>
      </c>
      <c r="N17" s="75">
        <v>7334</v>
      </c>
      <c r="O17" s="75">
        <f t="shared" si="4"/>
        <v>0.07334</v>
      </c>
      <c r="P17" s="75">
        <f t="shared" si="5"/>
        <v>0.63128</v>
      </c>
      <c r="Q17" s="152">
        <v>1596.41</v>
      </c>
      <c r="R17" s="153">
        <v>551</v>
      </c>
      <c r="S17" s="133">
        <v>39.2</v>
      </c>
      <c r="T17" s="7">
        <v>16</v>
      </c>
      <c r="U17" s="34">
        <v>14</v>
      </c>
      <c r="V17" s="14"/>
      <c r="W17" s="8"/>
    </row>
    <row r="18" spans="1:23" ht="12.75">
      <c r="A18" s="4">
        <v>13</v>
      </c>
      <c r="B18" s="5" t="s">
        <v>12</v>
      </c>
      <c r="C18" s="78">
        <v>144396</v>
      </c>
      <c r="D18" s="75">
        <f t="shared" si="1"/>
        <v>1.44396</v>
      </c>
      <c r="E18" s="7"/>
      <c r="F18" s="7"/>
      <c r="G18" s="7">
        <f t="shared" si="2"/>
        <v>0</v>
      </c>
      <c r="H18" s="146">
        <v>0.72</v>
      </c>
      <c r="I18" s="146"/>
      <c r="J18" s="8">
        <v>1735</v>
      </c>
      <c r="K18" s="77">
        <f t="shared" si="0"/>
        <v>0.01735</v>
      </c>
      <c r="L18" s="75">
        <v>33964</v>
      </c>
      <c r="M18" s="75">
        <f t="shared" si="3"/>
        <v>0.33964</v>
      </c>
      <c r="N18" s="75">
        <v>54367</v>
      </c>
      <c r="O18" s="75">
        <f t="shared" si="4"/>
        <v>0.54367</v>
      </c>
      <c r="P18" s="75">
        <f t="shared" si="5"/>
        <v>0.90066</v>
      </c>
      <c r="Q18" s="103">
        <v>6714.39</v>
      </c>
      <c r="R18" s="102">
        <v>810</v>
      </c>
      <c r="S18" s="133">
        <v>8</v>
      </c>
      <c r="T18" s="7">
        <v>0</v>
      </c>
      <c r="U18" s="34">
        <v>607</v>
      </c>
      <c r="V18" s="15"/>
      <c r="W18" s="5"/>
    </row>
    <row r="19" spans="1:23" ht="12.75">
      <c r="A19" s="4">
        <v>14</v>
      </c>
      <c r="B19" s="5" t="s">
        <v>40</v>
      </c>
      <c r="C19" s="78">
        <v>353502</v>
      </c>
      <c r="D19" s="75">
        <f t="shared" si="1"/>
        <v>3.53502</v>
      </c>
      <c r="E19" s="7">
        <v>10497</v>
      </c>
      <c r="F19" s="7">
        <v>761</v>
      </c>
      <c r="G19" s="7">
        <f t="shared" si="2"/>
        <v>11.258</v>
      </c>
      <c r="H19" s="146">
        <v>12.35</v>
      </c>
      <c r="I19" s="146">
        <v>0.47</v>
      </c>
      <c r="J19" s="8">
        <v>9198</v>
      </c>
      <c r="K19" s="77">
        <f t="shared" si="0"/>
        <v>0.09198</v>
      </c>
      <c r="L19" s="75">
        <v>4195</v>
      </c>
      <c r="M19" s="75">
        <f t="shared" si="3"/>
        <v>0.04195</v>
      </c>
      <c r="N19" s="75">
        <v>9444</v>
      </c>
      <c r="O19" s="75">
        <f t="shared" si="4"/>
        <v>0.09444</v>
      </c>
      <c r="P19" s="75">
        <f t="shared" si="5"/>
        <v>0.22837</v>
      </c>
      <c r="Q19" s="103">
        <v>1983</v>
      </c>
      <c r="R19" s="102">
        <v>87</v>
      </c>
      <c r="S19" s="133">
        <v>24</v>
      </c>
      <c r="T19" s="7">
        <v>577</v>
      </c>
      <c r="U19" s="34"/>
      <c r="V19" s="14"/>
      <c r="W19" s="8"/>
    </row>
    <row r="20" spans="1:23" ht="12.75">
      <c r="A20" s="4">
        <v>15</v>
      </c>
      <c r="B20" s="5" t="s">
        <v>34</v>
      </c>
      <c r="C20" s="78">
        <v>871494</v>
      </c>
      <c r="D20" s="75">
        <f t="shared" si="1"/>
        <v>8.71494</v>
      </c>
      <c r="E20" s="7">
        <v>7150</v>
      </c>
      <c r="F20" s="7"/>
      <c r="G20" s="7">
        <f t="shared" si="2"/>
        <v>7.15</v>
      </c>
      <c r="H20" s="146">
        <v>16.4</v>
      </c>
      <c r="I20" s="146">
        <v>22.054</v>
      </c>
      <c r="J20" s="8">
        <v>8420</v>
      </c>
      <c r="K20" s="77">
        <f t="shared" si="0"/>
        <v>0.0842</v>
      </c>
      <c r="L20" s="75">
        <v>4887</v>
      </c>
      <c r="M20" s="75">
        <f t="shared" si="3"/>
        <v>0.04887</v>
      </c>
      <c r="N20" s="75">
        <v>68683</v>
      </c>
      <c r="O20" s="75">
        <f t="shared" si="4"/>
        <v>0.68683</v>
      </c>
      <c r="P20" s="75">
        <f t="shared" si="5"/>
        <v>0.8199000000000001</v>
      </c>
      <c r="Q20" s="103">
        <v>943.7</v>
      </c>
      <c r="R20" s="102">
        <v>239</v>
      </c>
      <c r="S20" s="133">
        <v>1498.5</v>
      </c>
      <c r="T20" s="7">
        <v>340</v>
      </c>
      <c r="U20" s="34"/>
      <c r="V20" s="14"/>
      <c r="W20" s="8"/>
    </row>
    <row r="21" spans="1:26" ht="12.75">
      <c r="A21" s="4">
        <v>16</v>
      </c>
      <c r="B21" s="5" t="s">
        <v>13</v>
      </c>
      <c r="C21" s="78">
        <v>2128</v>
      </c>
      <c r="D21" s="75">
        <f t="shared" si="1"/>
        <v>0.02128</v>
      </c>
      <c r="E21" s="7"/>
      <c r="F21" s="7"/>
      <c r="G21" s="7">
        <f t="shared" si="2"/>
        <v>0</v>
      </c>
      <c r="H21" s="146"/>
      <c r="I21" s="146"/>
      <c r="J21" s="8">
        <v>928</v>
      </c>
      <c r="K21" s="77">
        <f t="shared" si="0"/>
        <v>0.00928</v>
      </c>
      <c r="L21" s="75">
        <v>4141</v>
      </c>
      <c r="M21" s="75">
        <f t="shared" si="3"/>
        <v>0.04141</v>
      </c>
      <c r="N21" s="75">
        <v>4787</v>
      </c>
      <c r="O21" s="75">
        <f t="shared" si="4"/>
        <v>0.04787</v>
      </c>
      <c r="P21" s="75">
        <f t="shared" si="5"/>
        <v>0.09856000000000001</v>
      </c>
      <c r="Q21" s="103">
        <v>456</v>
      </c>
      <c r="R21" s="102">
        <v>40</v>
      </c>
      <c r="S21" s="133">
        <v>140</v>
      </c>
      <c r="T21" s="7">
        <v>237</v>
      </c>
      <c r="U21" s="34">
        <v>3</v>
      </c>
      <c r="V21" s="15"/>
      <c r="W21" s="5"/>
      <c r="Z21" s="21"/>
    </row>
    <row r="22" spans="1:23" ht="12.75">
      <c r="A22" s="4">
        <v>17</v>
      </c>
      <c r="B22" s="5" t="s">
        <v>14</v>
      </c>
      <c r="C22" s="78">
        <v>9996</v>
      </c>
      <c r="D22" s="75">
        <f t="shared" si="1"/>
        <v>0.09996</v>
      </c>
      <c r="E22" s="7">
        <v>250</v>
      </c>
      <c r="F22" s="7"/>
      <c r="G22" s="7">
        <f t="shared" si="2"/>
        <v>0.25</v>
      </c>
      <c r="H22" s="146">
        <v>13.8</v>
      </c>
      <c r="I22" s="146"/>
      <c r="J22" s="8">
        <v>1273</v>
      </c>
      <c r="K22" s="77">
        <f t="shared" si="0"/>
        <v>0.01273</v>
      </c>
      <c r="L22" s="75">
        <v>7840</v>
      </c>
      <c r="M22" s="75">
        <f t="shared" si="3"/>
        <v>0.0784</v>
      </c>
      <c r="N22" s="75">
        <v>24875</v>
      </c>
      <c r="O22" s="75">
        <f t="shared" si="4"/>
        <v>0.24875</v>
      </c>
      <c r="P22" s="75">
        <f t="shared" si="5"/>
        <v>0.33988</v>
      </c>
      <c r="Q22" s="103">
        <v>323.5</v>
      </c>
      <c r="R22" s="102">
        <v>19</v>
      </c>
      <c r="S22" s="133">
        <v>191.5</v>
      </c>
      <c r="T22" s="7">
        <v>149</v>
      </c>
      <c r="U22" s="34"/>
      <c r="V22" s="15"/>
      <c r="W22" s="5"/>
    </row>
    <row r="23" spans="1:23" ht="12.75">
      <c r="A23" s="4">
        <v>18</v>
      </c>
      <c r="B23" s="5" t="s">
        <v>15</v>
      </c>
      <c r="C23" s="78">
        <v>5020</v>
      </c>
      <c r="D23" s="75">
        <f t="shared" si="1"/>
        <v>0.0502</v>
      </c>
      <c r="E23" s="7"/>
      <c r="F23" s="7">
        <v>250</v>
      </c>
      <c r="G23" s="7">
        <f t="shared" si="2"/>
        <v>0.25</v>
      </c>
      <c r="H23" s="146"/>
      <c r="I23" s="146"/>
      <c r="J23" s="8">
        <v>431</v>
      </c>
      <c r="K23" s="77">
        <f t="shared" si="0"/>
        <v>0.00431</v>
      </c>
      <c r="L23" s="75">
        <v>6801</v>
      </c>
      <c r="M23" s="75">
        <f t="shared" si="3"/>
        <v>0.06801</v>
      </c>
      <c r="N23" s="75">
        <v>9589</v>
      </c>
      <c r="O23" s="75">
        <f t="shared" si="4"/>
        <v>0.09589</v>
      </c>
      <c r="P23" s="75">
        <f t="shared" si="5"/>
        <v>0.16821</v>
      </c>
      <c r="Q23" s="103">
        <v>290</v>
      </c>
      <c r="R23" s="102">
        <v>37</v>
      </c>
      <c r="S23" s="133"/>
      <c r="T23" s="7">
        <v>20</v>
      </c>
      <c r="U23" s="34"/>
      <c r="V23" s="15"/>
      <c r="W23" s="5"/>
    </row>
    <row r="24" spans="1:23" ht="12.75">
      <c r="A24" s="4">
        <v>19</v>
      </c>
      <c r="B24" s="5" t="s">
        <v>16</v>
      </c>
      <c r="C24" s="78">
        <v>7903</v>
      </c>
      <c r="D24" s="75">
        <f t="shared" si="1"/>
        <v>0.07903</v>
      </c>
      <c r="E24" s="7"/>
      <c r="F24" s="7">
        <v>2100</v>
      </c>
      <c r="G24" s="7">
        <f t="shared" si="2"/>
        <v>2.1</v>
      </c>
      <c r="H24" s="146"/>
      <c r="I24" s="146"/>
      <c r="J24" s="8">
        <v>271</v>
      </c>
      <c r="K24" s="77">
        <f t="shared" si="0"/>
        <v>0.00271</v>
      </c>
      <c r="L24" s="75">
        <v>1045</v>
      </c>
      <c r="M24" s="75">
        <f t="shared" si="3"/>
        <v>0.01045</v>
      </c>
      <c r="N24" s="75">
        <v>6766</v>
      </c>
      <c r="O24" s="75">
        <f t="shared" si="4"/>
        <v>0.06766</v>
      </c>
      <c r="P24" s="75">
        <f t="shared" si="5"/>
        <v>0.08082</v>
      </c>
      <c r="Q24" s="103">
        <v>1050</v>
      </c>
      <c r="R24" s="102">
        <v>3</v>
      </c>
      <c r="S24" s="133">
        <v>20</v>
      </c>
      <c r="T24" s="7">
        <v>11</v>
      </c>
      <c r="U24" s="34"/>
      <c r="V24" s="17"/>
      <c r="W24" s="5"/>
    </row>
    <row r="25" spans="1:23" ht="12.75">
      <c r="A25" s="4">
        <v>20</v>
      </c>
      <c r="B25" s="5" t="s">
        <v>17</v>
      </c>
      <c r="C25" s="78">
        <v>265975</v>
      </c>
      <c r="D25" s="75">
        <f t="shared" si="1"/>
        <v>2.65975</v>
      </c>
      <c r="E25" s="7">
        <v>270</v>
      </c>
      <c r="F25" s="7"/>
      <c r="G25" s="7">
        <f t="shared" si="2"/>
        <v>0.27</v>
      </c>
      <c r="H25" s="146">
        <v>8.22</v>
      </c>
      <c r="I25" s="146">
        <v>0.02</v>
      </c>
      <c r="J25" s="8">
        <v>5834</v>
      </c>
      <c r="K25" s="77">
        <f t="shared" si="0"/>
        <v>0.05834</v>
      </c>
      <c r="L25" s="75">
        <v>5381</v>
      </c>
      <c r="M25" s="75">
        <f t="shared" si="3"/>
        <v>0.05381</v>
      </c>
      <c r="N25" s="75">
        <v>9882</v>
      </c>
      <c r="O25" s="75">
        <f t="shared" si="4"/>
        <v>0.09882</v>
      </c>
      <c r="P25" s="75">
        <f t="shared" si="5"/>
        <v>0.21097</v>
      </c>
      <c r="Q25" s="103">
        <v>84.515</v>
      </c>
      <c r="R25" s="102">
        <v>56</v>
      </c>
      <c r="S25" s="133"/>
      <c r="T25" s="7">
        <v>1600</v>
      </c>
      <c r="U25" s="34">
        <v>14</v>
      </c>
      <c r="V25" s="15"/>
      <c r="W25" s="5"/>
    </row>
    <row r="26" spans="1:23" ht="12.75">
      <c r="A26" s="4">
        <v>21</v>
      </c>
      <c r="B26" s="5" t="s">
        <v>18</v>
      </c>
      <c r="C26" s="78">
        <v>171765</v>
      </c>
      <c r="D26" s="75">
        <f t="shared" si="1"/>
        <v>1.71765</v>
      </c>
      <c r="E26" s="7"/>
      <c r="F26" s="7"/>
      <c r="G26" s="7">
        <f t="shared" si="2"/>
        <v>0</v>
      </c>
      <c r="H26" s="146">
        <v>117.1</v>
      </c>
      <c r="I26" s="146">
        <v>7.98</v>
      </c>
      <c r="J26" s="8">
        <v>5354</v>
      </c>
      <c r="K26" s="77">
        <f t="shared" si="0"/>
        <v>0.05354</v>
      </c>
      <c r="L26" s="75">
        <v>8632</v>
      </c>
      <c r="M26" s="75">
        <f t="shared" si="3"/>
        <v>0.08632</v>
      </c>
      <c r="N26" s="75">
        <v>17495</v>
      </c>
      <c r="O26" s="75">
        <f t="shared" si="4"/>
        <v>0.17495</v>
      </c>
      <c r="P26" s="75">
        <f t="shared" si="5"/>
        <v>0.31481</v>
      </c>
      <c r="Q26" s="103">
        <v>1058</v>
      </c>
      <c r="R26" s="102">
        <v>1857</v>
      </c>
      <c r="S26" s="133">
        <v>50</v>
      </c>
      <c r="T26" s="7">
        <v>0</v>
      </c>
      <c r="U26" s="34"/>
      <c r="V26" s="14"/>
      <c r="W26" s="8"/>
    </row>
    <row r="27" spans="1:23" ht="12.75">
      <c r="A27" s="4">
        <v>22</v>
      </c>
      <c r="B27" s="5" t="s">
        <v>19</v>
      </c>
      <c r="C27" s="78">
        <v>70139</v>
      </c>
      <c r="D27" s="75">
        <f t="shared" si="1"/>
        <v>0.70139</v>
      </c>
      <c r="E27" s="7">
        <v>2431</v>
      </c>
      <c r="F27" s="7">
        <v>261</v>
      </c>
      <c r="G27" s="7">
        <f t="shared" si="2"/>
        <v>2.692</v>
      </c>
      <c r="H27" s="146">
        <v>2</v>
      </c>
      <c r="I27" s="146">
        <v>3.7</v>
      </c>
      <c r="J27" s="8">
        <v>6852</v>
      </c>
      <c r="K27" s="77">
        <f t="shared" si="0"/>
        <v>0.06852</v>
      </c>
      <c r="L27" s="75">
        <v>144588</v>
      </c>
      <c r="M27" s="75">
        <f t="shared" si="3"/>
        <v>1.44588</v>
      </c>
      <c r="N27" s="75">
        <v>4716</v>
      </c>
      <c r="O27" s="75">
        <f t="shared" si="4"/>
        <v>0.04716</v>
      </c>
      <c r="P27" s="75">
        <f t="shared" si="5"/>
        <v>1.56156</v>
      </c>
      <c r="Q27" s="103">
        <v>8625</v>
      </c>
      <c r="R27" s="102">
        <v>11603</v>
      </c>
      <c r="S27" s="133">
        <v>14</v>
      </c>
      <c r="T27" s="7">
        <v>292</v>
      </c>
      <c r="U27" s="34">
        <v>90</v>
      </c>
      <c r="V27" s="15"/>
      <c r="W27" s="5"/>
    </row>
    <row r="28" spans="1:23" ht="12.75">
      <c r="A28" s="4">
        <v>23</v>
      </c>
      <c r="B28" s="5" t="s">
        <v>20</v>
      </c>
      <c r="C28" s="78">
        <v>8874</v>
      </c>
      <c r="D28" s="75">
        <f t="shared" si="1"/>
        <v>0.08874</v>
      </c>
      <c r="E28" s="7"/>
      <c r="F28" s="7"/>
      <c r="G28" s="7">
        <f t="shared" si="2"/>
        <v>0</v>
      </c>
      <c r="H28" s="146"/>
      <c r="I28" s="146"/>
      <c r="J28" s="8">
        <v>504</v>
      </c>
      <c r="K28" s="77">
        <f t="shared" si="0"/>
        <v>0.00504</v>
      </c>
      <c r="L28" s="75">
        <v>15059</v>
      </c>
      <c r="M28" s="75">
        <f t="shared" si="3"/>
        <v>0.15059</v>
      </c>
      <c r="N28" s="75">
        <v>23300</v>
      </c>
      <c r="O28" s="75">
        <f t="shared" si="4"/>
        <v>0.233</v>
      </c>
      <c r="P28" s="75">
        <f t="shared" si="5"/>
        <v>0.38863000000000003</v>
      </c>
      <c r="Q28" s="103">
        <v>795</v>
      </c>
      <c r="R28" s="102">
        <v>0</v>
      </c>
      <c r="S28" s="133">
        <v>15.5</v>
      </c>
      <c r="T28" s="7">
        <v>0</v>
      </c>
      <c r="U28" s="34">
        <v>13</v>
      </c>
      <c r="V28" s="15"/>
      <c r="W28" s="5"/>
    </row>
    <row r="29" spans="1:23" ht="12.75">
      <c r="A29" s="4">
        <v>24</v>
      </c>
      <c r="B29" s="5" t="s">
        <v>21</v>
      </c>
      <c r="C29" s="78">
        <v>222283</v>
      </c>
      <c r="D29" s="75">
        <f t="shared" si="1"/>
        <v>2.22283</v>
      </c>
      <c r="E29" s="7">
        <v>14090</v>
      </c>
      <c r="F29" s="7">
        <v>2172</v>
      </c>
      <c r="G29" s="7">
        <f t="shared" si="2"/>
        <v>16.262</v>
      </c>
      <c r="H29" s="146">
        <v>24.05</v>
      </c>
      <c r="I29" s="146">
        <v>13.102</v>
      </c>
      <c r="J29" s="8">
        <v>25150</v>
      </c>
      <c r="K29" s="77">
        <f t="shared" si="0"/>
        <v>0.2515</v>
      </c>
      <c r="L29" s="75">
        <v>79452</v>
      </c>
      <c r="M29" s="75">
        <f t="shared" si="3"/>
        <v>0.79452</v>
      </c>
      <c r="N29" s="75">
        <v>16818</v>
      </c>
      <c r="O29" s="75">
        <f t="shared" si="4"/>
        <v>0.16818</v>
      </c>
      <c r="P29" s="75">
        <f t="shared" si="5"/>
        <v>1.2142</v>
      </c>
      <c r="Q29" s="103">
        <v>4079.6</v>
      </c>
      <c r="R29" s="102">
        <v>829</v>
      </c>
      <c r="S29" s="133">
        <v>24.5</v>
      </c>
      <c r="T29" s="7">
        <v>0</v>
      </c>
      <c r="U29" s="34">
        <v>131</v>
      </c>
      <c r="V29" s="14"/>
      <c r="W29" s="8"/>
    </row>
    <row r="30" spans="1:23" ht="12.75">
      <c r="A30" s="4">
        <v>25</v>
      </c>
      <c r="B30" s="5" t="s">
        <v>69</v>
      </c>
      <c r="C30" s="78">
        <v>9900</v>
      </c>
      <c r="D30" s="75">
        <v>0</v>
      </c>
      <c r="E30" s="7"/>
      <c r="F30" s="7"/>
      <c r="G30" s="7">
        <f t="shared" si="2"/>
        <v>0</v>
      </c>
      <c r="H30" s="146"/>
      <c r="I30" s="146"/>
      <c r="J30" s="8">
        <v>0</v>
      </c>
      <c r="K30" s="77">
        <f t="shared" si="0"/>
        <v>0</v>
      </c>
      <c r="L30" s="75">
        <v>0</v>
      </c>
      <c r="M30" s="75">
        <f t="shared" si="3"/>
        <v>0</v>
      </c>
      <c r="N30" s="75">
        <v>0</v>
      </c>
      <c r="O30" s="75">
        <f t="shared" si="4"/>
        <v>0</v>
      </c>
      <c r="P30" s="75">
        <f t="shared" si="5"/>
        <v>0</v>
      </c>
      <c r="Q30" s="103">
        <v>0</v>
      </c>
      <c r="R30" s="102">
        <v>0</v>
      </c>
      <c r="S30" s="133"/>
      <c r="T30" s="7"/>
      <c r="U30" s="34"/>
      <c r="V30" s="14"/>
      <c r="W30" s="8"/>
    </row>
    <row r="31" spans="1:23" ht="12.75">
      <c r="A31" s="4">
        <v>26</v>
      </c>
      <c r="B31" s="5" t="s">
        <v>22</v>
      </c>
      <c r="C31" s="78">
        <v>3368</v>
      </c>
      <c r="D31" s="75">
        <f t="shared" si="1"/>
        <v>0.03368</v>
      </c>
      <c r="E31" s="7"/>
      <c r="F31" s="7">
        <v>1050</v>
      </c>
      <c r="G31" s="7">
        <f t="shared" si="2"/>
        <v>1.05</v>
      </c>
      <c r="H31" s="146"/>
      <c r="I31" s="146"/>
      <c r="J31" s="8">
        <v>1199</v>
      </c>
      <c r="K31" s="77">
        <f t="shared" si="0"/>
        <v>0.01199</v>
      </c>
      <c r="L31" s="75">
        <v>32723</v>
      </c>
      <c r="M31" s="75">
        <f t="shared" si="3"/>
        <v>0.32723</v>
      </c>
      <c r="N31" s="75">
        <v>64282</v>
      </c>
      <c r="O31" s="75">
        <f t="shared" si="4"/>
        <v>0.64282</v>
      </c>
      <c r="P31" s="75">
        <f t="shared" si="5"/>
        <v>0.98204</v>
      </c>
      <c r="Q31" s="103">
        <v>365</v>
      </c>
      <c r="R31" s="102">
        <v>151</v>
      </c>
      <c r="S31" s="133">
        <v>2</v>
      </c>
      <c r="T31" s="7">
        <v>60</v>
      </c>
      <c r="U31" s="34">
        <v>782</v>
      </c>
      <c r="V31" s="15"/>
      <c r="W31" s="5"/>
    </row>
    <row r="32" spans="1:23" ht="12.75">
      <c r="A32" s="4">
        <v>27</v>
      </c>
      <c r="B32" s="5" t="s">
        <v>41</v>
      </c>
      <c r="C32" s="78">
        <v>438817</v>
      </c>
      <c r="D32" s="75">
        <f t="shared" si="1"/>
        <v>4.38817</v>
      </c>
      <c r="E32" s="7">
        <v>24040</v>
      </c>
      <c r="F32" s="7">
        <v>912</v>
      </c>
      <c r="G32" s="7">
        <f t="shared" si="2"/>
        <v>24.952</v>
      </c>
      <c r="H32" s="146">
        <v>156.26</v>
      </c>
      <c r="I32" s="146">
        <v>46.175</v>
      </c>
      <c r="J32" s="8">
        <v>176337</v>
      </c>
      <c r="K32" s="77">
        <f t="shared" si="0"/>
        <v>1.76337</v>
      </c>
      <c r="L32" s="75">
        <v>267157</v>
      </c>
      <c r="M32" s="75">
        <f t="shared" si="3"/>
        <v>2.67157</v>
      </c>
      <c r="N32" s="75">
        <v>62015</v>
      </c>
      <c r="O32" s="75">
        <f t="shared" si="4"/>
        <v>0.62015</v>
      </c>
      <c r="P32" s="75">
        <f t="shared" si="5"/>
        <v>5.05509</v>
      </c>
      <c r="Q32" s="103">
        <v>4278.46</v>
      </c>
      <c r="R32" s="102">
        <v>1348</v>
      </c>
      <c r="S32" s="133"/>
      <c r="T32" s="7">
        <v>113</v>
      </c>
      <c r="U32" s="34">
        <v>222</v>
      </c>
      <c r="V32" s="14"/>
      <c r="W32" s="8"/>
    </row>
    <row r="33" spans="1:23" ht="12.75">
      <c r="A33" s="4">
        <v>28</v>
      </c>
      <c r="B33" s="5" t="s">
        <v>52</v>
      </c>
      <c r="C33" s="129">
        <v>18478</v>
      </c>
      <c r="D33" s="75">
        <f t="shared" si="1"/>
        <v>0.18478</v>
      </c>
      <c r="E33" s="7">
        <v>2150</v>
      </c>
      <c r="F33" s="7"/>
      <c r="G33" s="7">
        <f t="shared" si="2"/>
        <v>2.15</v>
      </c>
      <c r="H33" s="146">
        <v>47.5</v>
      </c>
      <c r="I33" s="146">
        <v>5.02</v>
      </c>
      <c r="J33" s="8">
        <v>8568</v>
      </c>
      <c r="K33" s="77">
        <f t="shared" si="0"/>
        <v>0.08568</v>
      </c>
      <c r="L33" s="75">
        <v>91402</v>
      </c>
      <c r="M33" s="75">
        <f t="shared" si="3"/>
        <v>0.91402</v>
      </c>
      <c r="N33" s="75">
        <v>84023</v>
      </c>
      <c r="O33" s="75">
        <f t="shared" si="4"/>
        <v>0.84023</v>
      </c>
      <c r="P33" s="75">
        <f t="shared" si="5"/>
        <v>1.83993</v>
      </c>
      <c r="Q33" s="103">
        <v>280.03</v>
      </c>
      <c r="R33" s="102">
        <v>26</v>
      </c>
      <c r="S33" s="133">
        <v>24</v>
      </c>
      <c r="T33" s="7">
        <v>476</v>
      </c>
      <c r="U33" s="35">
        <v>118</v>
      </c>
      <c r="V33" s="14"/>
      <c r="W33" s="8"/>
    </row>
    <row r="34" spans="1:23" ht="12.75">
      <c r="A34" s="4">
        <v>29</v>
      </c>
      <c r="B34" s="5" t="s">
        <v>33</v>
      </c>
      <c r="C34" s="129">
        <v>366595</v>
      </c>
      <c r="D34" s="75">
        <f t="shared" si="1"/>
        <v>3.66595</v>
      </c>
      <c r="E34" s="7">
        <v>27268</v>
      </c>
      <c r="F34" s="7">
        <v>1450</v>
      </c>
      <c r="G34" s="7">
        <f t="shared" si="2"/>
        <v>28.718</v>
      </c>
      <c r="H34" s="146">
        <v>19.92</v>
      </c>
      <c r="I34" s="146">
        <v>1.16</v>
      </c>
      <c r="J34" s="8">
        <v>8726</v>
      </c>
      <c r="K34" s="77">
        <f t="shared" si="0"/>
        <v>0.08726</v>
      </c>
      <c r="L34" s="75">
        <v>146388</v>
      </c>
      <c r="M34" s="75">
        <f t="shared" si="3"/>
        <v>1.46388</v>
      </c>
      <c r="N34" s="75">
        <v>17662</v>
      </c>
      <c r="O34" s="75">
        <f t="shared" si="4"/>
        <v>0.17662</v>
      </c>
      <c r="P34" s="75">
        <f t="shared" si="5"/>
        <v>1.7277600000000002</v>
      </c>
      <c r="Q34" s="103">
        <v>889</v>
      </c>
      <c r="R34" s="102">
        <v>48</v>
      </c>
      <c r="S34" s="133">
        <v>74</v>
      </c>
      <c r="T34" s="7">
        <v>1177</v>
      </c>
      <c r="U34" s="34">
        <v>2</v>
      </c>
      <c r="V34" s="17"/>
      <c r="W34" s="5"/>
    </row>
    <row r="35" spans="1:23" ht="12.75">
      <c r="A35" s="4">
        <v>30</v>
      </c>
      <c r="B35" s="5" t="s">
        <v>23</v>
      </c>
      <c r="C35" s="129">
        <v>137</v>
      </c>
      <c r="D35" s="75">
        <f t="shared" si="1"/>
        <v>0.00137</v>
      </c>
      <c r="E35" s="7"/>
      <c r="F35" s="7"/>
      <c r="G35" s="7">
        <f t="shared" si="2"/>
        <v>0</v>
      </c>
      <c r="H35" s="146"/>
      <c r="I35" s="146"/>
      <c r="J35" s="8">
        <v>390</v>
      </c>
      <c r="K35" s="77">
        <f t="shared" si="0"/>
        <v>0.0039</v>
      </c>
      <c r="L35" s="75">
        <v>468</v>
      </c>
      <c r="M35" s="75">
        <f t="shared" si="3"/>
        <v>0.00468</v>
      </c>
      <c r="N35" s="75">
        <v>6296</v>
      </c>
      <c r="O35" s="75">
        <f t="shared" si="4"/>
        <v>0.06296</v>
      </c>
      <c r="P35" s="75">
        <f t="shared" si="5"/>
        <v>0.07154</v>
      </c>
      <c r="Q35" s="103">
        <v>167</v>
      </c>
      <c r="R35" s="102">
        <v>5</v>
      </c>
      <c r="S35" s="133"/>
      <c r="T35" s="7"/>
      <c r="U35" s="34"/>
      <c r="V35" s="15"/>
      <c r="W35" s="5"/>
    </row>
    <row r="36" spans="1:23" ht="12.75">
      <c r="A36" s="4">
        <v>31</v>
      </c>
      <c r="B36" s="5" t="s">
        <v>24</v>
      </c>
      <c r="C36" s="129">
        <v>97</v>
      </c>
      <c r="D36" s="75">
        <f t="shared" si="1"/>
        <v>0.00097</v>
      </c>
      <c r="E36" s="7"/>
      <c r="F36" s="7"/>
      <c r="G36" s="7">
        <f t="shared" si="2"/>
        <v>0</v>
      </c>
      <c r="H36" s="146"/>
      <c r="I36" s="146"/>
      <c r="J36" s="8">
        <v>898</v>
      </c>
      <c r="K36" s="77">
        <f t="shared" si="0"/>
        <v>0.00898</v>
      </c>
      <c r="L36" s="75">
        <v>275</v>
      </c>
      <c r="M36" s="75">
        <f t="shared" si="3"/>
        <v>0.00275</v>
      </c>
      <c r="N36" s="75">
        <v>1675</v>
      </c>
      <c r="O36" s="75">
        <f t="shared" si="4"/>
        <v>0.01675</v>
      </c>
      <c r="P36" s="75">
        <f t="shared" si="5"/>
        <v>0.028480000000000002</v>
      </c>
      <c r="Q36" s="103">
        <v>730</v>
      </c>
      <c r="R36" s="102">
        <v>12</v>
      </c>
      <c r="S36" s="133"/>
      <c r="T36" s="7"/>
      <c r="U36" s="34"/>
      <c r="V36" s="15"/>
      <c r="W36" s="5"/>
    </row>
    <row r="37" spans="1:23" ht="12.75">
      <c r="A37" s="4">
        <v>32</v>
      </c>
      <c r="B37" s="5" t="s">
        <v>25</v>
      </c>
      <c r="C37" s="129">
        <v>169</v>
      </c>
      <c r="D37" s="75">
        <f t="shared" si="1"/>
        <v>0.00169</v>
      </c>
      <c r="E37" s="7"/>
      <c r="F37" s="7"/>
      <c r="G37" s="7">
        <f t="shared" si="2"/>
        <v>0</v>
      </c>
      <c r="H37" s="146"/>
      <c r="I37" s="146"/>
      <c r="J37" s="8">
        <v>0</v>
      </c>
      <c r="K37" s="77">
        <f t="shared" si="0"/>
        <v>0</v>
      </c>
      <c r="L37" s="75">
        <v>0</v>
      </c>
      <c r="M37" s="75">
        <f t="shared" si="3"/>
        <v>0</v>
      </c>
      <c r="N37" s="75">
        <v>0</v>
      </c>
      <c r="O37" s="75">
        <f t="shared" si="4"/>
        <v>0</v>
      </c>
      <c r="P37" s="75">
        <f t="shared" si="5"/>
        <v>0</v>
      </c>
      <c r="Q37" s="103">
        <v>0</v>
      </c>
      <c r="R37" s="102">
        <v>0</v>
      </c>
      <c r="S37" s="133"/>
      <c r="T37" s="7"/>
      <c r="U37" s="34"/>
      <c r="V37" s="15"/>
      <c r="W37" s="5"/>
    </row>
    <row r="38" spans="1:23" ht="12.75">
      <c r="A38" s="4">
        <v>33</v>
      </c>
      <c r="B38" s="5" t="s">
        <v>26</v>
      </c>
      <c r="C38" s="129"/>
      <c r="D38" s="75">
        <f t="shared" si="1"/>
        <v>0</v>
      </c>
      <c r="E38" s="7"/>
      <c r="F38" s="7"/>
      <c r="G38" s="7">
        <f t="shared" si="2"/>
        <v>0</v>
      </c>
      <c r="H38" s="146"/>
      <c r="I38" s="146"/>
      <c r="J38" s="8">
        <v>0</v>
      </c>
      <c r="K38" s="77">
        <f t="shared" si="0"/>
        <v>0</v>
      </c>
      <c r="L38" s="75">
        <v>0</v>
      </c>
      <c r="M38" s="75">
        <f t="shared" si="3"/>
        <v>0</v>
      </c>
      <c r="N38" s="75">
        <v>0</v>
      </c>
      <c r="O38" s="75">
        <f t="shared" si="4"/>
        <v>0</v>
      </c>
      <c r="P38" s="75">
        <f t="shared" si="5"/>
        <v>0</v>
      </c>
      <c r="Q38" s="103">
        <v>0</v>
      </c>
      <c r="R38" s="102">
        <v>0</v>
      </c>
      <c r="S38" s="133"/>
      <c r="T38" s="7"/>
      <c r="U38" s="34"/>
      <c r="V38" s="15"/>
      <c r="W38" s="5"/>
    </row>
    <row r="39" spans="1:23" ht="12.75">
      <c r="A39" s="4">
        <v>34</v>
      </c>
      <c r="B39" s="5" t="s">
        <v>27</v>
      </c>
      <c r="C39" s="129">
        <v>681</v>
      </c>
      <c r="D39" s="75">
        <f t="shared" si="1"/>
        <v>0.00681</v>
      </c>
      <c r="E39" s="7"/>
      <c r="F39" s="7"/>
      <c r="G39" s="7">
        <f t="shared" si="2"/>
        <v>0</v>
      </c>
      <c r="H39" s="146"/>
      <c r="I39" s="146"/>
      <c r="J39" s="8">
        <v>301</v>
      </c>
      <c r="K39" s="77">
        <f t="shared" si="0"/>
        <v>0.00301</v>
      </c>
      <c r="L39" s="75">
        <v>0</v>
      </c>
      <c r="M39" s="75">
        <f t="shared" si="3"/>
        <v>0</v>
      </c>
      <c r="N39" s="75">
        <v>4807</v>
      </c>
      <c r="O39" s="75">
        <f t="shared" si="4"/>
        <v>0.04807</v>
      </c>
      <c r="P39" s="75">
        <f t="shared" si="5"/>
        <v>0.05108</v>
      </c>
      <c r="Q39" s="103">
        <v>332</v>
      </c>
      <c r="R39" s="102">
        <v>90</v>
      </c>
      <c r="S39" s="133"/>
      <c r="T39" s="7"/>
      <c r="U39" s="34"/>
      <c r="V39" s="15"/>
      <c r="W39" s="5"/>
    </row>
    <row r="40" spans="1:23" ht="12.75">
      <c r="A40" s="4">
        <v>35</v>
      </c>
      <c r="B40" s="5" t="s">
        <v>28</v>
      </c>
      <c r="C40" s="129"/>
      <c r="D40" s="75">
        <f t="shared" si="1"/>
        <v>0</v>
      </c>
      <c r="E40" s="7"/>
      <c r="F40" s="7">
        <v>250</v>
      </c>
      <c r="G40" s="7">
        <f t="shared" si="2"/>
        <v>0.25</v>
      </c>
      <c r="H40" s="146"/>
      <c r="I40" s="146"/>
      <c r="J40" s="8">
        <v>1725</v>
      </c>
      <c r="K40" s="77">
        <f t="shared" si="0"/>
        <v>0.01725</v>
      </c>
      <c r="L40" s="75">
        <v>0</v>
      </c>
      <c r="M40" s="75">
        <f t="shared" si="3"/>
        <v>0</v>
      </c>
      <c r="N40" s="75">
        <v>5289</v>
      </c>
      <c r="O40" s="75">
        <f t="shared" si="4"/>
        <v>0.05289</v>
      </c>
      <c r="P40" s="75">
        <f t="shared" si="5"/>
        <v>0.07014000000000001</v>
      </c>
      <c r="Q40" s="103">
        <v>1090</v>
      </c>
      <c r="R40" s="102">
        <v>0</v>
      </c>
      <c r="S40" s="133"/>
      <c r="T40" s="7"/>
      <c r="U40" s="34"/>
      <c r="V40" s="15"/>
      <c r="W40" s="5"/>
    </row>
    <row r="41" spans="1:23" ht="12.75">
      <c r="A41" s="4">
        <v>36</v>
      </c>
      <c r="B41" s="5" t="s">
        <v>67</v>
      </c>
      <c r="C41" s="129">
        <v>578</v>
      </c>
      <c r="D41" s="75">
        <f t="shared" si="1"/>
        <v>0.00578</v>
      </c>
      <c r="E41" s="7"/>
      <c r="F41" s="7"/>
      <c r="G41" s="7">
        <f t="shared" si="2"/>
        <v>0</v>
      </c>
      <c r="H41" s="146"/>
      <c r="I41" s="146"/>
      <c r="J41" s="8">
        <v>417</v>
      </c>
      <c r="K41" s="77">
        <f t="shared" si="0"/>
        <v>0.00417</v>
      </c>
      <c r="L41" s="75">
        <v>25</v>
      </c>
      <c r="M41" s="75">
        <f t="shared" si="3"/>
        <v>0.00025</v>
      </c>
      <c r="N41" s="75">
        <v>1637</v>
      </c>
      <c r="O41" s="75">
        <f t="shared" si="4"/>
        <v>0.01637</v>
      </c>
      <c r="P41" s="75">
        <f t="shared" si="5"/>
        <v>0.02079</v>
      </c>
      <c r="Q41" s="103">
        <v>0</v>
      </c>
      <c r="R41" s="102">
        <v>21</v>
      </c>
      <c r="S41" s="133">
        <v>5</v>
      </c>
      <c r="T41" s="25"/>
      <c r="U41" s="25"/>
      <c r="V41" s="15"/>
      <c r="W41" s="5"/>
    </row>
    <row r="42" spans="1:23" ht="12.75">
      <c r="A42" s="4">
        <v>37</v>
      </c>
      <c r="B42" s="5" t="s">
        <v>49</v>
      </c>
      <c r="C42" s="129"/>
      <c r="D42" s="75">
        <f t="shared" si="1"/>
        <v>0</v>
      </c>
      <c r="E42" s="7"/>
      <c r="F42" s="7"/>
      <c r="G42" s="7">
        <f t="shared" si="2"/>
        <v>0</v>
      </c>
      <c r="H42" s="146"/>
      <c r="I42" s="146"/>
      <c r="J42" s="8">
        <v>9750</v>
      </c>
      <c r="K42" s="77">
        <f t="shared" si="0"/>
        <v>0.0975</v>
      </c>
      <c r="L42" s="75">
        <v>24047</v>
      </c>
      <c r="M42" s="75">
        <f t="shared" si="3"/>
        <v>0.24047</v>
      </c>
      <c r="N42" s="75">
        <v>125797</v>
      </c>
      <c r="O42" s="75">
        <f t="shared" si="4"/>
        <v>1.25797</v>
      </c>
      <c r="P42" s="75">
        <f t="shared" si="5"/>
        <v>1.5959400000000001</v>
      </c>
      <c r="Q42" s="103">
        <v>35215.6</v>
      </c>
      <c r="R42" s="102">
        <v>0</v>
      </c>
      <c r="S42" s="133"/>
      <c r="T42" s="7"/>
      <c r="U42" s="34"/>
      <c r="V42" s="15"/>
      <c r="W42" s="5"/>
    </row>
    <row r="43" spans="1:23" ht="12.75">
      <c r="A43" s="4"/>
      <c r="B43" s="9" t="s">
        <v>29</v>
      </c>
      <c r="C43" s="130">
        <f>SUM(C6:C42)</f>
        <v>4834934</v>
      </c>
      <c r="D43" s="76">
        <f>SUM(C43/100000)</f>
        <v>48.34934</v>
      </c>
      <c r="E43" s="22">
        <f>SUM(E6:E34)</f>
        <v>152047</v>
      </c>
      <c r="F43" s="22">
        <f>SUM(F6:F40)</f>
        <v>17950</v>
      </c>
      <c r="G43" s="7">
        <f t="shared" si="2"/>
        <v>169.997</v>
      </c>
      <c r="H43" s="147">
        <f>SUM(H6:H42)</f>
        <v>591.87</v>
      </c>
      <c r="I43" s="147">
        <f>SUM(I6:I42)</f>
        <v>154.481</v>
      </c>
      <c r="J43" s="69">
        <f>SUM(J6:J42)</f>
        <v>342788</v>
      </c>
      <c r="K43" s="80">
        <f t="shared" si="0"/>
        <v>3.42788</v>
      </c>
      <c r="L43" s="104">
        <f>SUM(L6:L42)</f>
        <v>1194342</v>
      </c>
      <c r="M43" s="80">
        <f>SUM(L43/100000)</f>
        <v>11.94342</v>
      </c>
      <c r="N43" s="104">
        <f>SUM(N6:N42)</f>
        <v>985012</v>
      </c>
      <c r="O43" s="80">
        <f>SUM(N43/100000)</f>
        <v>9.85012</v>
      </c>
      <c r="P43" s="76">
        <f t="shared" si="5"/>
        <v>25.221420000000002</v>
      </c>
      <c r="Q43" s="37">
        <f>SUM(Q6:Q42)</f>
        <v>109753.04000000001</v>
      </c>
      <c r="R43" s="36">
        <f>SUM(R6:R42)</f>
        <v>19501</v>
      </c>
      <c r="S43" s="37">
        <f>SUM(S6:S42)</f>
        <v>2429.2</v>
      </c>
      <c r="T43" s="22">
        <f>SUM(T6:T42)</f>
        <v>8979</v>
      </c>
      <c r="U43" s="39">
        <f>SUM(U6:U42)</f>
        <v>2329</v>
      </c>
      <c r="V43" s="14"/>
      <c r="W43" s="6"/>
    </row>
    <row r="44" spans="3:23" ht="12.75">
      <c r="C44" s="63"/>
      <c r="D44" s="23"/>
      <c r="E44" s="23"/>
      <c r="F44" s="23"/>
      <c r="G44" s="23"/>
      <c r="I44" s="110"/>
      <c r="J44" s="70"/>
      <c r="K44" s="40"/>
      <c r="L44" s="70"/>
      <c r="M44" s="40"/>
      <c r="N44" s="70"/>
      <c r="O44" s="40"/>
      <c r="P44" s="40"/>
      <c r="Q44" s="41"/>
      <c r="R44" s="40"/>
      <c r="S44" s="42"/>
      <c r="T44" s="23"/>
      <c r="U44" s="23"/>
      <c r="V44" s="18"/>
      <c r="W44" s="5"/>
    </row>
    <row r="45" spans="1:23" ht="12.75">
      <c r="A45" s="140" t="s">
        <v>45</v>
      </c>
      <c r="B45" s="140"/>
      <c r="C45" s="64"/>
      <c r="D45" s="143"/>
      <c r="E45" s="143"/>
      <c r="F45" s="143"/>
      <c r="G45" s="143"/>
      <c r="H45" s="150"/>
      <c r="I45" s="190" t="s">
        <v>60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"/>
      <c r="W45" s="5"/>
    </row>
    <row r="46" spans="1:23" ht="12.75">
      <c r="A46" s="11"/>
      <c r="B46" s="5"/>
      <c r="C46" s="65"/>
      <c r="D46" s="106"/>
      <c r="E46" s="106"/>
      <c r="F46" s="106"/>
      <c r="G46" s="106"/>
      <c r="H46" s="106"/>
      <c r="I46" s="106"/>
      <c r="J46" s="69"/>
      <c r="K46" s="119"/>
      <c r="L46" s="120"/>
      <c r="M46" s="119"/>
      <c r="N46" s="120"/>
      <c r="O46" s="119"/>
      <c r="P46" s="119"/>
      <c r="Q46" s="119"/>
      <c r="R46" s="119"/>
      <c r="S46" s="106"/>
      <c r="T46" s="106"/>
      <c r="U46" s="106"/>
      <c r="V46" s="19"/>
      <c r="W46" s="5"/>
    </row>
    <row r="47" spans="1:23" ht="12.75">
      <c r="A47" s="11"/>
      <c r="B47" s="5"/>
      <c r="C47" s="66"/>
      <c r="D47" s="131"/>
      <c r="E47" s="112"/>
      <c r="F47" s="113"/>
      <c r="G47" s="113"/>
      <c r="H47" s="106"/>
      <c r="I47" s="107"/>
      <c r="J47" s="71"/>
      <c r="K47" s="121"/>
      <c r="L47" s="122"/>
      <c r="M47" s="121"/>
      <c r="N47" s="122"/>
      <c r="O47" s="123"/>
      <c r="P47" s="123"/>
      <c r="Q47" s="123"/>
      <c r="R47" s="124"/>
      <c r="S47" s="107"/>
      <c r="T47" s="112"/>
      <c r="U47" s="113"/>
      <c r="V47" s="5"/>
      <c r="W47" s="5"/>
    </row>
    <row r="48" spans="1:23" ht="12.75">
      <c r="A48" s="11"/>
      <c r="B48" s="5"/>
      <c r="C48" s="66"/>
      <c r="D48" s="131"/>
      <c r="E48" s="112"/>
      <c r="F48" s="113"/>
      <c r="G48" s="113"/>
      <c r="H48" s="106"/>
      <c r="I48" s="107"/>
      <c r="J48" s="71"/>
      <c r="K48" s="121"/>
      <c r="L48" s="122"/>
      <c r="M48" s="121"/>
      <c r="N48" s="122"/>
      <c r="O48" s="123"/>
      <c r="P48" s="123"/>
      <c r="Q48" s="123"/>
      <c r="R48" s="124"/>
      <c r="S48" s="107"/>
      <c r="T48" s="112"/>
      <c r="U48" s="113"/>
      <c r="V48" s="5"/>
      <c r="W48" s="5"/>
    </row>
    <row r="49" spans="1:23" ht="12.75">
      <c r="A49" s="11"/>
      <c r="B49" s="5"/>
      <c r="C49" s="66"/>
      <c r="D49" s="131"/>
      <c r="E49" s="112"/>
      <c r="F49" s="113"/>
      <c r="G49" s="113"/>
      <c r="H49" s="106"/>
      <c r="I49" s="107"/>
      <c r="J49" s="71"/>
      <c r="K49" s="121"/>
      <c r="L49" s="122"/>
      <c r="M49" s="121"/>
      <c r="N49" s="122"/>
      <c r="O49" s="123"/>
      <c r="P49" s="123"/>
      <c r="Q49" s="123"/>
      <c r="R49" s="124"/>
      <c r="S49" s="107"/>
      <c r="T49" s="112"/>
      <c r="U49" s="113"/>
      <c r="V49" s="5"/>
      <c r="W49" s="5"/>
    </row>
    <row r="50" spans="1:23" ht="12.75">
      <c r="A50" s="11"/>
      <c r="B50" s="5"/>
      <c r="C50" s="66"/>
      <c r="D50" s="131"/>
      <c r="E50" s="112"/>
      <c r="F50" s="113"/>
      <c r="G50" s="113"/>
      <c r="H50" s="106"/>
      <c r="I50" s="107"/>
      <c r="J50" s="71"/>
      <c r="K50" s="121"/>
      <c r="L50" s="122"/>
      <c r="M50" s="121"/>
      <c r="N50" s="122"/>
      <c r="O50" s="123"/>
      <c r="P50" s="123"/>
      <c r="Q50" s="123"/>
      <c r="R50" s="124"/>
      <c r="S50" s="107"/>
      <c r="T50" s="112"/>
      <c r="U50" s="113"/>
      <c r="V50" s="5"/>
      <c r="W50" s="5"/>
    </row>
    <row r="51" spans="1:23" ht="12.75">
      <c r="A51" s="4"/>
      <c r="B51" s="5"/>
      <c r="C51" s="66"/>
      <c r="D51" s="131"/>
      <c r="E51" s="112"/>
      <c r="F51" s="113"/>
      <c r="G51" s="113"/>
      <c r="H51" s="106"/>
      <c r="I51" s="107"/>
      <c r="J51" s="71"/>
      <c r="K51" s="121"/>
      <c r="L51" s="122"/>
      <c r="M51" s="121"/>
      <c r="N51" s="122"/>
      <c r="O51" s="123"/>
      <c r="P51" s="123"/>
      <c r="Q51" s="123"/>
      <c r="R51" s="124"/>
      <c r="S51" s="108"/>
      <c r="T51" s="112"/>
      <c r="U51" s="113"/>
      <c r="V51" s="5"/>
      <c r="W51" s="5"/>
    </row>
    <row r="52" spans="1:23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1:23" ht="12.75">
      <c r="A53" s="4"/>
      <c r="B53" s="5"/>
      <c r="C53" s="66"/>
      <c r="D53" s="131"/>
      <c r="E53" s="112"/>
      <c r="F53" s="113"/>
      <c r="G53" s="113"/>
      <c r="H53" s="106"/>
      <c r="I53" s="107"/>
      <c r="J53" s="71"/>
      <c r="K53" s="121"/>
      <c r="L53" s="122"/>
      <c r="M53" s="121"/>
      <c r="N53" s="122"/>
      <c r="O53" s="123"/>
      <c r="P53" s="123"/>
      <c r="Q53" s="123"/>
      <c r="R53" s="124"/>
      <c r="S53" s="108"/>
      <c r="T53" s="112"/>
      <c r="U53" s="113"/>
      <c r="V53" s="5"/>
      <c r="W53" s="5"/>
    </row>
    <row r="54" spans="1:23" ht="12.75">
      <c r="A54" s="4"/>
      <c r="B54" s="5"/>
      <c r="C54" s="66"/>
      <c r="D54" s="131"/>
      <c r="E54" s="112"/>
      <c r="F54" s="113"/>
      <c r="G54" s="113"/>
      <c r="H54" s="106"/>
      <c r="I54" s="107"/>
      <c r="J54" s="71"/>
      <c r="K54" s="121"/>
      <c r="L54" s="122"/>
      <c r="M54" s="121"/>
      <c r="N54" s="122"/>
      <c r="O54" s="123"/>
      <c r="P54" s="123"/>
      <c r="Q54" s="123"/>
      <c r="R54" s="124"/>
      <c r="S54" s="108"/>
      <c r="T54" s="112"/>
      <c r="U54" s="113"/>
      <c r="V54" s="5"/>
      <c r="W54" s="5"/>
    </row>
    <row r="55" spans="1:23" ht="12.75">
      <c r="A55" s="4"/>
      <c r="B55" s="5"/>
      <c r="C55" s="66"/>
      <c r="D55" s="131"/>
      <c r="E55" s="112"/>
      <c r="F55" s="113"/>
      <c r="G55" s="113"/>
      <c r="H55" s="106"/>
      <c r="I55" s="107"/>
      <c r="J55" s="71"/>
      <c r="K55" s="121"/>
      <c r="L55" s="122"/>
      <c r="M55" s="121"/>
      <c r="N55" s="122"/>
      <c r="O55" s="123"/>
      <c r="P55" s="123"/>
      <c r="Q55" s="123"/>
      <c r="R55" s="124"/>
      <c r="S55" s="108"/>
      <c r="T55" s="112"/>
      <c r="U55" s="113"/>
      <c r="V55" s="5"/>
      <c r="W55" s="5"/>
    </row>
  </sheetData>
  <mergeCells count="7">
    <mergeCell ref="C52:W52"/>
    <mergeCell ref="A1:U1"/>
    <mergeCell ref="E2:F2"/>
    <mergeCell ref="J2:Q2"/>
    <mergeCell ref="T2:U2"/>
    <mergeCell ref="T3:U3"/>
    <mergeCell ref="I45:U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67" r:id="rId1"/>
  <headerFooter alignWithMargins="0">
    <oddHeader>&amp;L&amp;"Arial,Bold"&amp;12
&amp;C&amp;"Arial,Bold"&amp;12State-wise as on 31.03.2015&amp;R&amp;"Arial,Bold"&amp;12ANNEXURE-I</oddHeader>
    <oddFooter xml:space="preserve">&amp;R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workbookViewId="0" topLeftCell="A1">
      <pane xSplit="3" ySplit="5" topLeftCell="F6" activePane="bottomRight" state="frozen"/>
      <selection pane="topRight" activeCell="D1" sqref="D1"/>
      <selection pane="bottomLeft" activeCell="A6" sqref="A6"/>
      <selection pane="bottomRight" activeCell="P30" sqref="P3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4.140625" style="166" hidden="1" customWidth="1"/>
    <col min="4" max="4" width="2.7109375" style="166" hidden="1" customWidth="1"/>
    <col min="5" max="5" width="19.57421875" style="167" hidden="1" customWidth="1"/>
    <col min="6" max="6" width="10.140625" style="167" customWidth="1"/>
    <col min="7" max="7" width="14.00390625" style="0" bestFit="1" customWidth="1"/>
    <col min="8" max="8" width="13.8515625" style="0" hidden="1" customWidth="1"/>
    <col min="9" max="9" width="14.28125" style="0" bestFit="1" customWidth="1"/>
    <col min="10" max="10" width="13.8515625" style="0" hidden="1" customWidth="1"/>
    <col min="11" max="11" width="14.28125" style="0" bestFit="1" customWidth="1"/>
    <col min="12" max="12" width="16.8515625" style="0" hidden="1" customWidth="1"/>
    <col min="13" max="13" width="13.00390625" style="0" customWidth="1"/>
    <col min="14" max="14" width="14.421875" style="0" hidden="1" customWidth="1"/>
    <col min="15" max="16" width="13.28125" style="167" customWidth="1"/>
    <col min="17" max="17" width="11.57421875" style="167" customWidth="1"/>
    <col min="18" max="19" width="9.140625" style="0" hidden="1" customWidth="1"/>
    <col min="20" max="20" width="13.00390625" style="0" hidden="1" customWidth="1"/>
  </cols>
  <sheetData>
    <row r="1" spans="19:20" ht="15.75" customHeight="1">
      <c r="S1" s="191" t="s">
        <v>72</v>
      </c>
      <c r="T1" s="191"/>
    </row>
    <row r="2" ht="14.25" customHeight="1"/>
    <row r="3" spans="1:21" ht="14.25" customHeight="1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74"/>
    </row>
    <row r="4" spans="1:21" ht="15.75">
      <c r="A4" s="154" t="s">
        <v>56</v>
      </c>
      <c r="B4" s="154" t="s">
        <v>57</v>
      </c>
      <c r="C4" s="155" t="s">
        <v>46</v>
      </c>
      <c r="D4" s="155"/>
      <c r="E4" s="171" t="s">
        <v>46</v>
      </c>
      <c r="F4" s="171" t="s">
        <v>42</v>
      </c>
      <c r="G4" s="193" t="s">
        <v>55</v>
      </c>
      <c r="H4" s="193"/>
      <c r="I4" s="193"/>
      <c r="J4" s="193"/>
      <c r="K4" s="193"/>
      <c r="L4" s="193"/>
      <c r="M4" s="193"/>
      <c r="N4" s="193"/>
      <c r="O4" s="193"/>
      <c r="P4" s="171"/>
      <c r="Q4" s="171"/>
      <c r="R4" s="156" t="s">
        <v>47</v>
      </c>
      <c r="S4" s="194" t="s">
        <v>71</v>
      </c>
      <c r="T4" s="194"/>
      <c r="U4" s="174"/>
    </row>
    <row r="5" spans="1:21" ht="50.25" customHeight="1">
      <c r="A5" s="154"/>
      <c r="B5" s="154"/>
      <c r="C5" s="155"/>
      <c r="D5" s="155"/>
      <c r="E5" s="171"/>
      <c r="F5" s="171" t="s">
        <v>43</v>
      </c>
      <c r="G5" s="155" t="s">
        <v>0</v>
      </c>
      <c r="H5" s="171" t="s">
        <v>0</v>
      </c>
      <c r="I5" s="155" t="s">
        <v>1</v>
      </c>
      <c r="J5" s="171" t="s">
        <v>1</v>
      </c>
      <c r="K5" s="155" t="s">
        <v>2</v>
      </c>
      <c r="L5" s="171" t="s">
        <v>2</v>
      </c>
      <c r="M5" s="171" t="s">
        <v>70</v>
      </c>
      <c r="N5" s="171" t="s">
        <v>70</v>
      </c>
      <c r="O5" s="172" t="s">
        <v>73</v>
      </c>
      <c r="P5" s="173" t="s">
        <v>74</v>
      </c>
      <c r="Q5" s="172" t="s">
        <v>76</v>
      </c>
      <c r="R5" s="156" t="s">
        <v>59</v>
      </c>
      <c r="S5" s="194"/>
      <c r="T5" s="194"/>
      <c r="U5" s="172" t="s">
        <v>77</v>
      </c>
    </row>
    <row r="6" spans="1:21" ht="15.75">
      <c r="A6" s="154"/>
      <c r="B6" s="154"/>
      <c r="C6" s="155"/>
      <c r="D6" s="155"/>
      <c r="E6" s="171"/>
      <c r="F6" s="171"/>
      <c r="G6" s="155"/>
      <c r="H6" s="171"/>
      <c r="I6" s="155"/>
      <c r="J6" s="171"/>
      <c r="K6" s="155"/>
      <c r="L6" s="171"/>
      <c r="M6" s="171" t="s">
        <v>29</v>
      </c>
      <c r="N6" s="171" t="s">
        <v>29</v>
      </c>
      <c r="O6" s="171"/>
      <c r="P6" s="171"/>
      <c r="Q6" s="171"/>
      <c r="R6" s="156" t="s">
        <v>48</v>
      </c>
      <c r="S6" s="171" t="s">
        <v>53</v>
      </c>
      <c r="T6" s="171" t="s">
        <v>54</v>
      </c>
      <c r="U6" s="174"/>
    </row>
    <row r="7" spans="1:21" ht="15.75">
      <c r="A7" s="154"/>
      <c r="B7" s="154"/>
      <c r="C7" s="158"/>
      <c r="D7" s="158"/>
      <c r="E7" s="159" t="s">
        <v>68</v>
      </c>
      <c r="F7" s="159" t="s">
        <v>44</v>
      </c>
      <c r="G7" s="158"/>
      <c r="H7" s="159" t="s">
        <v>68</v>
      </c>
      <c r="I7" s="158"/>
      <c r="J7" s="159" t="s">
        <v>68</v>
      </c>
      <c r="K7" s="158"/>
      <c r="L7" s="159" t="s">
        <v>68</v>
      </c>
      <c r="M7" s="159"/>
      <c r="N7" s="159" t="s">
        <v>68</v>
      </c>
      <c r="O7" s="159" t="s">
        <v>58</v>
      </c>
      <c r="P7" s="159" t="s">
        <v>75</v>
      </c>
      <c r="Q7" s="159" t="s">
        <v>32</v>
      </c>
      <c r="R7" s="160" t="s">
        <v>31</v>
      </c>
      <c r="S7" s="159" t="s">
        <v>32</v>
      </c>
      <c r="T7" s="159" t="s">
        <v>32</v>
      </c>
      <c r="U7" s="159" t="s">
        <v>32</v>
      </c>
    </row>
    <row r="8" spans="1:21" ht="31.5">
      <c r="A8" s="175">
        <v>1</v>
      </c>
      <c r="B8" s="170" t="s">
        <v>3</v>
      </c>
      <c r="C8" s="161">
        <v>548684</v>
      </c>
      <c r="D8" s="161"/>
      <c r="E8" s="168">
        <f aca="true" t="shared" si="0" ref="E8:E31">SUM(C8/100000)</f>
        <v>5.48684</v>
      </c>
      <c r="F8" s="5">
        <v>29.21</v>
      </c>
      <c r="G8" s="35">
        <v>16460</v>
      </c>
      <c r="H8" s="8">
        <f>G8/100000</f>
        <v>0.1646</v>
      </c>
      <c r="I8" s="35">
        <v>22972</v>
      </c>
      <c r="J8" s="8">
        <f>SUM(I8/100000)</f>
        <v>0.22972</v>
      </c>
      <c r="K8" s="35">
        <v>77803</v>
      </c>
      <c r="L8" s="8">
        <f>SUM(K8/100000)</f>
        <v>0.77803</v>
      </c>
      <c r="M8" s="35">
        <f>G8+I8+K8</f>
        <v>117235</v>
      </c>
      <c r="N8" s="8">
        <f>SUM(H8,J8,L8)</f>
        <v>1.17235</v>
      </c>
      <c r="O8" s="169">
        <v>3815.6</v>
      </c>
      <c r="P8" s="169"/>
      <c r="Q8" s="35">
        <v>34045</v>
      </c>
      <c r="R8" s="162">
        <v>272.5</v>
      </c>
      <c r="S8" s="157">
        <v>0</v>
      </c>
      <c r="T8" s="162">
        <v>13</v>
      </c>
      <c r="U8" s="174"/>
    </row>
    <row r="9" spans="1:21" ht="31.5">
      <c r="A9" s="175">
        <v>2</v>
      </c>
      <c r="B9" s="170" t="s">
        <v>4</v>
      </c>
      <c r="C9" s="161">
        <v>3480</v>
      </c>
      <c r="D9" s="161"/>
      <c r="E9" s="168">
        <f t="shared" si="0"/>
        <v>0.0348</v>
      </c>
      <c r="F9" s="5"/>
      <c r="G9" s="35">
        <v>25008</v>
      </c>
      <c r="H9" s="8">
        <f>G9/100000</f>
        <v>0.25008</v>
      </c>
      <c r="I9" s="35">
        <v>35065</v>
      </c>
      <c r="J9" s="8">
        <f aca="true" t="shared" si="1" ref="J9:J44">SUM(I9/100000)</f>
        <v>0.35065</v>
      </c>
      <c r="K9" s="35">
        <v>218551</v>
      </c>
      <c r="L9" s="8">
        <f aca="true" t="shared" si="2" ref="L9:L44">SUM(K9/100000)</f>
        <v>2.18551</v>
      </c>
      <c r="M9" s="35">
        <f aca="true" t="shared" si="3" ref="M9:M45">G9+I9+K9</f>
        <v>278624</v>
      </c>
      <c r="N9" s="8">
        <f aca="true" t="shared" si="4" ref="N9:N45">SUM(H9,J9,L9)</f>
        <v>2.78624</v>
      </c>
      <c r="O9" s="169">
        <v>963.2</v>
      </c>
      <c r="P9" s="169"/>
      <c r="Q9" s="35">
        <v>22</v>
      </c>
      <c r="R9" s="162">
        <v>6.8</v>
      </c>
      <c r="S9" s="157">
        <v>297</v>
      </c>
      <c r="T9" s="176"/>
      <c r="U9" s="174"/>
    </row>
    <row r="10" spans="1:21" ht="15.75">
      <c r="A10" s="175">
        <v>3</v>
      </c>
      <c r="B10" s="170" t="s">
        <v>5</v>
      </c>
      <c r="C10" s="161">
        <v>127719</v>
      </c>
      <c r="D10" s="161"/>
      <c r="E10" s="168">
        <f t="shared" si="0"/>
        <v>1.27719</v>
      </c>
      <c r="F10" s="5"/>
      <c r="G10" s="35">
        <v>29330</v>
      </c>
      <c r="H10" s="8">
        <f aca="true" t="shared" si="5" ref="H10:H45">SUM(G10/100000)</f>
        <v>0.2933</v>
      </c>
      <c r="I10" s="35">
        <v>46879</v>
      </c>
      <c r="J10" s="8">
        <f t="shared" si="1"/>
        <v>0.46879</v>
      </c>
      <c r="K10" s="35">
        <v>647761</v>
      </c>
      <c r="L10" s="8">
        <f t="shared" si="2"/>
        <v>6.47761</v>
      </c>
      <c r="M10" s="35">
        <f t="shared" si="3"/>
        <v>723970</v>
      </c>
      <c r="N10" s="8">
        <f t="shared" si="4"/>
        <v>7.2397</v>
      </c>
      <c r="O10" s="169">
        <v>1605</v>
      </c>
      <c r="P10" s="169"/>
      <c r="Q10" s="35">
        <v>45</v>
      </c>
      <c r="R10" s="162">
        <v>6</v>
      </c>
      <c r="S10" s="157">
        <v>1953</v>
      </c>
      <c r="T10" s="176"/>
      <c r="U10" s="174"/>
    </row>
    <row r="11" spans="1:21" ht="15.75">
      <c r="A11" s="175">
        <v>4</v>
      </c>
      <c r="B11" s="170" t="s">
        <v>39</v>
      </c>
      <c r="C11" s="161">
        <v>129826</v>
      </c>
      <c r="D11" s="161"/>
      <c r="E11" s="168">
        <f t="shared" si="0"/>
        <v>1.29826</v>
      </c>
      <c r="F11" s="5">
        <v>1.32</v>
      </c>
      <c r="G11" s="35">
        <v>52431</v>
      </c>
      <c r="H11" s="8">
        <f t="shared" si="5"/>
        <v>0.52431</v>
      </c>
      <c r="I11" s="35">
        <v>12303</v>
      </c>
      <c r="J11" s="8">
        <f t="shared" si="1"/>
        <v>0.12303</v>
      </c>
      <c r="K11" s="35">
        <v>1735227</v>
      </c>
      <c r="L11" s="8">
        <f t="shared" si="2"/>
        <v>17.35227</v>
      </c>
      <c r="M11" s="35">
        <f t="shared" si="3"/>
        <v>1799961</v>
      </c>
      <c r="N11" s="8">
        <f t="shared" si="4"/>
        <v>17.99961</v>
      </c>
      <c r="O11" s="169">
        <v>6905</v>
      </c>
      <c r="P11" s="169"/>
      <c r="Q11" s="35">
        <v>2813</v>
      </c>
      <c r="R11" s="162"/>
      <c r="S11" s="157">
        <v>0</v>
      </c>
      <c r="T11" s="176"/>
      <c r="U11" s="174"/>
    </row>
    <row r="12" spans="1:21" ht="15.75">
      <c r="A12" s="175">
        <v>5</v>
      </c>
      <c r="B12" s="170" t="s">
        <v>35</v>
      </c>
      <c r="C12" s="161">
        <v>54290</v>
      </c>
      <c r="D12" s="161"/>
      <c r="E12" s="168">
        <f t="shared" si="0"/>
        <v>0.5429</v>
      </c>
      <c r="F12" s="5">
        <v>0.41</v>
      </c>
      <c r="G12" s="35">
        <v>4449</v>
      </c>
      <c r="H12" s="8">
        <f t="shared" si="5"/>
        <v>0.04449</v>
      </c>
      <c r="I12" s="35">
        <v>42232</v>
      </c>
      <c r="J12" s="8">
        <f t="shared" si="1"/>
        <v>0.42232</v>
      </c>
      <c r="K12" s="35">
        <v>3311</v>
      </c>
      <c r="L12" s="8">
        <f t="shared" si="2"/>
        <v>0.03311</v>
      </c>
      <c r="M12" s="35">
        <f t="shared" si="3"/>
        <v>49992</v>
      </c>
      <c r="N12" s="8">
        <f t="shared" si="4"/>
        <v>0.4999199999999999</v>
      </c>
      <c r="O12" s="169">
        <v>31372.9</v>
      </c>
      <c r="P12" s="169"/>
      <c r="Q12" s="35">
        <v>61970</v>
      </c>
      <c r="R12" s="162"/>
      <c r="S12" s="157">
        <v>568</v>
      </c>
      <c r="T12" s="176"/>
      <c r="U12" s="174"/>
    </row>
    <row r="13" spans="1:21" ht="15.75">
      <c r="A13" s="175">
        <v>6</v>
      </c>
      <c r="B13" s="170" t="s">
        <v>6</v>
      </c>
      <c r="C13" s="161">
        <v>4211</v>
      </c>
      <c r="D13" s="161"/>
      <c r="E13" s="168">
        <f t="shared" si="0"/>
        <v>0.04211</v>
      </c>
      <c r="F13" s="5"/>
      <c r="G13" s="35">
        <v>707</v>
      </c>
      <c r="H13" s="8">
        <f t="shared" si="5"/>
        <v>0.00707</v>
      </c>
      <c r="I13" s="35">
        <v>393</v>
      </c>
      <c r="J13" s="8">
        <f t="shared" si="1"/>
        <v>0.00393</v>
      </c>
      <c r="K13" s="35">
        <v>1093</v>
      </c>
      <c r="L13" s="8">
        <f t="shared" si="2"/>
        <v>0.01093</v>
      </c>
      <c r="M13" s="35">
        <f t="shared" si="3"/>
        <v>2193</v>
      </c>
      <c r="N13" s="8">
        <f t="shared" si="4"/>
        <v>0.021929999999999998</v>
      </c>
      <c r="O13" s="169">
        <v>32.72</v>
      </c>
      <c r="P13" s="169"/>
      <c r="Q13" s="35">
        <v>45</v>
      </c>
      <c r="R13" s="162">
        <v>193.8</v>
      </c>
      <c r="S13" s="157">
        <v>0</v>
      </c>
      <c r="T13" s="176">
        <v>19</v>
      </c>
      <c r="U13" s="174"/>
    </row>
    <row r="14" spans="1:21" ht="15.75">
      <c r="A14" s="175">
        <v>7</v>
      </c>
      <c r="B14" s="170" t="s">
        <v>7</v>
      </c>
      <c r="C14" s="161">
        <v>432632</v>
      </c>
      <c r="D14" s="161"/>
      <c r="E14" s="168">
        <f t="shared" si="0"/>
        <v>4.32632</v>
      </c>
      <c r="F14" s="5">
        <v>24.46</v>
      </c>
      <c r="G14" s="35">
        <v>5004</v>
      </c>
      <c r="H14" s="8">
        <f t="shared" si="5"/>
        <v>0.05004</v>
      </c>
      <c r="I14" s="35">
        <v>9253</v>
      </c>
      <c r="J14" s="8">
        <f t="shared" si="1"/>
        <v>0.09253</v>
      </c>
      <c r="K14" s="35">
        <v>31603</v>
      </c>
      <c r="L14" s="8">
        <f t="shared" si="2"/>
        <v>0.31603</v>
      </c>
      <c r="M14" s="35">
        <f t="shared" si="3"/>
        <v>45860</v>
      </c>
      <c r="N14" s="8">
        <f t="shared" si="4"/>
        <v>0.4586</v>
      </c>
      <c r="O14" s="169">
        <v>13576.6</v>
      </c>
      <c r="P14" s="169"/>
      <c r="Q14" s="35">
        <v>11981</v>
      </c>
      <c r="R14" s="162">
        <v>20</v>
      </c>
      <c r="S14" s="157">
        <v>38</v>
      </c>
      <c r="T14" s="176"/>
      <c r="U14" s="174"/>
    </row>
    <row r="15" spans="1:21" ht="15.75">
      <c r="A15" s="175">
        <v>8</v>
      </c>
      <c r="B15" s="170" t="s">
        <v>8</v>
      </c>
      <c r="C15" s="161">
        <v>61893</v>
      </c>
      <c r="D15" s="161"/>
      <c r="E15" s="168">
        <f t="shared" si="0"/>
        <v>0.61893</v>
      </c>
      <c r="F15" s="5">
        <v>6.14</v>
      </c>
      <c r="G15" s="35">
        <v>34625</v>
      </c>
      <c r="H15" s="8">
        <f t="shared" si="5"/>
        <v>0.34625</v>
      </c>
      <c r="I15" s="35">
        <v>56727</v>
      </c>
      <c r="J15" s="8">
        <f t="shared" si="1"/>
        <v>0.56727</v>
      </c>
      <c r="K15" s="35">
        <v>93853</v>
      </c>
      <c r="L15" s="8">
        <f t="shared" si="2"/>
        <v>0.93853</v>
      </c>
      <c r="M15" s="35">
        <f t="shared" si="3"/>
        <v>185205</v>
      </c>
      <c r="N15" s="8">
        <f t="shared" si="4"/>
        <v>1.8520500000000002</v>
      </c>
      <c r="O15" s="169">
        <v>2321.25</v>
      </c>
      <c r="P15" s="169"/>
      <c r="Q15" s="35">
        <v>33901</v>
      </c>
      <c r="R15" s="162">
        <v>10</v>
      </c>
      <c r="S15" s="157">
        <v>0</v>
      </c>
      <c r="T15" s="176">
        <v>286</v>
      </c>
      <c r="U15" s="174"/>
    </row>
    <row r="16" spans="1:21" ht="31.5">
      <c r="A16" s="175">
        <v>9</v>
      </c>
      <c r="B16" s="170" t="s">
        <v>9</v>
      </c>
      <c r="C16" s="161">
        <v>47617</v>
      </c>
      <c r="D16" s="161"/>
      <c r="E16" s="168">
        <f t="shared" si="0"/>
        <v>0.47617</v>
      </c>
      <c r="F16" s="5">
        <v>1</v>
      </c>
      <c r="G16" s="35">
        <v>98500</v>
      </c>
      <c r="H16" s="8">
        <f t="shared" si="5"/>
        <v>0.985</v>
      </c>
      <c r="I16" s="35">
        <v>22592</v>
      </c>
      <c r="J16" s="8">
        <f t="shared" si="1"/>
        <v>0.22592</v>
      </c>
      <c r="K16" s="35">
        <v>33909</v>
      </c>
      <c r="L16" s="8">
        <f t="shared" si="2"/>
        <v>0.33909</v>
      </c>
      <c r="M16" s="35">
        <f t="shared" si="3"/>
        <v>155001</v>
      </c>
      <c r="N16" s="8">
        <f t="shared" si="4"/>
        <v>1.5500099999999999</v>
      </c>
      <c r="O16" s="169">
        <v>1905.5</v>
      </c>
      <c r="P16" s="169">
        <v>14500</v>
      </c>
      <c r="Q16" s="35">
        <v>231</v>
      </c>
      <c r="R16" s="162"/>
      <c r="S16" s="157">
        <v>21</v>
      </c>
      <c r="T16" s="176"/>
      <c r="U16" s="174"/>
    </row>
    <row r="17" spans="1:21" ht="31.5">
      <c r="A17" s="175">
        <v>10</v>
      </c>
      <c r="B17" s="170" t="s">
        <v>10</v>
      </c>
      <c r="C17" s="161">
        <v>3156</v>
      </c>
      <c r="D17" s="161"/>
      <c r="E17" s="168">
        <f t="shared" si="0"/>
        <v>0.03156</v>
      </c>
      <c r="F17" s="5"/>
      <c r="G17" s="35">
        <v>38826</v>
      </c>
      <c r="H17" s="8">
        <f t="shared" si="5"/>
        <v>0.38826</v>
      </c>
      <c r="I17" s="35">
        <v>144316</v>
      </c>
      <c r="J17" s="8">
        <f t="shared" si="1"/>
        <v>1.44316</v>
      </c>
      <c r="K17" s="35">
        <v>51224</v>
      </c>
      <c r="L17" s="8">
        <f t="shared" si="2"/>
        <v>0.51224</v>
      </c>
      <c r="M17" s="35">
        <f t="shared" si="3"/>
        <v>234366</v>
      </c>
      <c r="N17" s="8">
        <f t="shared" si="4"/>
        <v>2.34366</v>
      </c>
      <c r="O17" s="169">
        <v>8129.85</v>
      </c>
      <c r="P17" s="169"/>
      <c r="Q17" s="35">
        <v>142</v>
      </c>
      <c r="R17" s="162">
        <v>95.6</v>
      </c>
      <c r="S17" s="157">
        <v>334</v>
      </c>
      <c r="T17" s="176">
        <v>15</v>
      </c>
      <c r="U17" s="174"/>
    </row>
    <row r="18" spans="1:21" ht="15.75">
      <c r="A18" s="175">
        <v>11</v>
      </c>
      <c r="B18" s="170" t="s">
        <v>36</v>
      </c>
      <c r="C18" s="161">
        <v>7489</v>
      </c>
      <c r="D18" s="161"/>
      <c r="E18" s="168">
        <f t="shared" si="0"/>
        <v>0.07489</v>
      </c>
      <c r="F18" s="5"/>
      <c r="G18" s="35">
        <v>14344</v>
      </c>
      <c r="H18" s="8">
        <f t="shared" si="5"/>
        <v>0.14344</v>
      </c>
      <c r="I18" s="35">
        <v>9450</v>
      </c>
      <c r="J18" s="8">
        <f t="shared" si="1"/>
        <v>0.0945</v>
      </c>
      <c r="K18" s="35">
        <v>790515</v>
      </c>
      <c r="L18" s="8">
        <f t="shared" si="2"/>
        <v>7.90515</v>
      </c>
      <c r="M18" s="35">
        <f t="shared" si="3"/>
        <v>814309</v>
      </c>
      <c r="N18" s="8">
        <f t="shared" si="4"/>
        <v>8.143089999999999</v>
      </c>
      <c r="O18" s="169">
        <v>3769.9</v>
      </c>
      <c r="P18" s="169"/>
      <c r="Q18" s="35">
        <v>11387</v>
      </c>
      <c r="R18" s="162"/>
      <c r="S18" s="157">
        <v>700</v>
      </c>
      <c r="T18" s="176"/>
      <c r="U18" s="174"/>
    </row>
    <row r="19" spans="1:21" ht="15.75">
      <c r="A19" s="175">
        <v>12</v>
      </c>
      <c r="B19" s="170" t="s">
        <v>11</v>
      </c>
      <c r="C19" s="161">
        <v>489524</v>
      </c>
      <c r="D19" s="161"/>
      <c r="E19" s="168">
        <f t="shared" si="0"/>
        <v>4.89524</v>
      </c>
      <c r="F19" s="5">
        <v>13.85</v>
      </c>
      <c r="G19" s="35">
        <v>5694</v>
      </c>
      <c r="H19" s="8">
        <f t="shared" si="5"/>
        <v>0.05694</v>
      </c>
      <c r="I19" s="35">
        <v>52638</v>
      </c>
      <c r="J19" s="8">
        <f t="shared" si="1"/>
        <v>0.52638</v>
      </c>
      <c r="K19" s="35">
        <v>7781</v>
      </c>
      <c r="L19" s="8">
        <f t="shared" si="2"/>
        <v>0.07781</v>
      </c>
      <c r="M19" s="35">
        <f t="shared" si="3"/>
        <v>66113</v>
      </c>
      <c r="N19" s="8">
        <f t="shared" si="4"/>
        <v>0.66113</v>
      </c>
      <c r="O19" s="169">
        <v>7854.01</v>
      </c>
      <c r="P19" s="169"/>
      <c r="Q19" s="35">
        <v>7734</v>
      </c>
      <c r="R19" s="162">
        <v>39.2</v>
      </c>
      <c r="S19" s="157">
        <v>16</v>
      </c>
      <c r="T19" s="176">
        <v>14</v>
      </c>
      <c r="U19" s="174"/>
    </row>
    <row r="20" spans="1:21" ht="15.75">
      <c r="A20" s="175">
        <v>13</v>
      </c>
      <c r="B20" s="170" t="s">
        <v>12</v>
      </c>
      <c r="C20" s="161">
        <v>148716</v>
      </c>
      <c r="D20" s="161"/>
      <c r="E20" s="168">
        <f t="shared" si="0"/>
        <v>1.48716</v>
      </c>
      <c r="F20" s="5">
        <v>0.23</v>
      </c>
      <c r="G20" s="35">
        <v>1735</v>
      </c>
      <c r="H20" s="8">
        <f t="shared" si="5"/>
        <v>0.01735</v>
      </c>
      <c r="I20" s="35">
        <v>41912</v>
      </c>
      <c r="J20" s="8">
        <f t="shared" si="1"/>
        <v>0.41912</v>
      </c>
      <c r="K20" s="35">
        <v>54367</v>
      </c>
      <c r="L20" s="8">
        <f t="shared" si="2"/>
        <v>0.54367</v>
      </c>
      <c r="M20" s="35">
        <f t="shared" si="3"/>
        <v>98014</v>
      </c>
      <c r="N20" s="8">
        <f t="shared" si="4"/>
        <v>0.98014</v>
      </c>
      <c r="O20" s="169">
        <v>16268.39</v>
      </c>
      <c r="P20" s="169"/>
      <c r="Q20" s="35">
        <v>818</v>
      </c>
      <c r="R20" s="162">
        <v>8</v>
      </c>
      <c r="S20" s="157">
        <v>0</v>
      </c>
      <c r="T20" s="176">
        <v>607</v>
      </c>
      <c r="U20" s="174"/>
    </row>
    <row r="21" spans="1:21" ht="31.5">
      <c r="A21" s="175">
        <v>14</v>
      </c>
      <c r="B21" s="170" t="s">
        <v>40</v>
      </c>
      <c r="C21" s="161">
        <v>363606</v>
      </c>
      <c r="D21" s="161"/>
      <c r="E21" s="168">
        <f t="shared" si="0"/>
        <v>3.63606</v>
      </c>
      <c r="F21" s="5">
        <v>8.58</v>
      </c>
      <c r="G21" s="35">
        <v>16673</v>
      </c>
      <c r="H21" s="8">
        <f t="shared" si="5"/>
        <v>0.16673</v>
      </c>
      <c r="I21" s="35">
        <v>7920</v>
      </c>
      <c r="J21" s="8">
        <f t="shared" si="1"/>
        <v>0.0792</v>
      </c>
      <c r="K21" s="35">
        <v>529101</v>
      </c>
      <c r="L21" s="8">
        <f t="shared" si="2"/>
        <v>5.29101</v>
      </c>
      <c r="M21" s="35">
        <f t="shared" si="3"/>
        <v>553694</v>
      </c>
      <c r="N21" s="8">
        <f t="shared" si="4"/>
        <v>5.5369399999999995</v>
      </c>
      <c r="O21" s="169">
        <v>3654</v>
      </c>
      <c r="P21" s="169"/>
      <c r="Q21" s="35">
        <v>25047</v>
      </c>
      <c r="R21" s="162">
        <v>24</v>
      </c>
      <c r="S21" s="157">
        <v>577</v>
      </c>
      <c r="T21" s="176"/>
      <c r="U21" s="174"/>
    </row>
    <row r="22" spans="1:21" ht="15.75">
      <c r="A22" s="175">
        <v>15</v>
      </c>
      <c r="B22" s="170" t="s">
        <v>34</v>
      </c>
      <c r="C22" s="161">
        <v>899179</v>
      </c>
      <c r="D22" s="161"/>
      <c r="E22" s="168">
        <f t="shared" si="0"/>
        <v>8.99179</v>
      </c>
      <c r="F22" s="5">
        <v>35.16</v>
      </c>
      <c r="G22" s="35">
        <v>10420</v>
      </c>
      <c r="H22" s="8">
        <f t="shared" si="5"/>
        <v>0.1042</v>
      </c>
      <c r="I22" s="35">
        <v>3497</v>
      </c>
      <c r="J22" s="8">
        <f t="shared" si="1"/>
        <v>0.03497</v>
      </c>
      <c r="K22" s="35">
        <v>239297</v>
      </c>
      <c r="L22" s="8">
        <f t="shared" si="2"/>
        <v>2.39297</v>
      </c>
      <c r="M22" s="35">
        <f t="shared" si="3"/>
        <v>253214</v>
      </c>
      <c r="N22" s="8">
        <f t="shared" si="4"/>
        <v>2.53214</v>
      </c>
      <c r="O22" s="169">
        <v>3857.7</v>
      </c>
      <c r="P22" s="169"/>
      <c r="Q22" s="35">
        <v>13741</v>
      </c>
      <c r="R22" s="162">
        <v>1779.5</v>
      </c>
      <c r="S22" s="157">
        <v>340</v>
      </c>
      <c r="T22" s="176"/>
      <c r="U22" s="174"/>
    </row>
    <row r="23" spans="1:21" ht="15.75">
      <c r="A23" s="175">
        <v>16</v>
      </c>
      <c r="B23" s="170" t="s">
        <v>13</v>
      </c>
      <c r="C23" s="161">
        <v>2128</v>
      </c>
      <c r="D23" s="161"/>
      <c r="E23" s="168">
        <f t="shared" si="0"/>
        <v>0.02128</v>
      </c>
      <c r="F23" s="5"/>
      <c r="G23" s="35">
        <v>32347</v>
      </c>
      <c r="H23" s="8">
        <f t="shared" si="5"/>
        <v>0.32347</v>
      </c>
      <c r="I23" s="35">
        <v>24583</v>
      </c>
      <c r="J23" s="8">
        <f t="shared" si="1"/>
        <v>0.24583</v>
      </c>
      <c r="K23" s="35">
        <v>69722</v>
      </c>
      <c r="L23" s="8">
        <f t="shared" si="2"/>
        <v>0.69722</v>
      </c>
      <c r="M23" s="35">
        <f t="shared" si="3"/>
        <v>126652</v>
      </c>
      <c r="N23" s="8">
        <f t="shared" si="4"/>
        <v>1.2665199999999999</v>
      </c>
      <c r="O23" s="169">
        <v>1580.5</v>
      </c>
      <c r="P23" s="169"/>
      <c r="Q23" s="35">
        <v>68</v>
      </c>
      <c r="R23" s="162">
        <v>140</v>
      </c>
      <c r="S23" s="157">
        <v>237</v>
      </c>
      <c r="T23" s="176">
        <v>3</v>
      </c>
      <c r="U23" s="174"/>
    </row>
    <row r="24" spans="1:21" ht="15.75">
      <c r="A24" s="175">
        <v>17</v>
      </c>
      <c r="B24" s="170" t="s">
        <v>14</v>
      </c>
      <c r="C24" s="161">
        <v>9996</v>
      </c>
      <c r="D24" s="161"/>
      <c r="E24" s="168">
        <f t="shared" si="0"/>
        <v>0.09996</v>
      </c>
      <c r="F24" s="5"/>
      <c r="G24" s="35">
        <v>5800</v>
      </c>
      <c r="H24" s="8">
        <f t="shared" si="5"/>
        <v>0.058</v>
      </c>
      <c r="I24" s="35">
        <v>14874</v>
      </c>
      <c r="J24" s="8">
        <f t="shared" si="1"/>
        <v>0.14874</v>
      </c>
      <c r="K24" s="35">
        <v>97360</v>
      </c>
      <c r="L24" s="8">
        <f t="shared" si="2"/>
        <v>0.9736</v>
      </c>
      <c r="M24" s="35">
        <f t="shared" si="3"/>
        <v>118034</v>
      </c>
      <c r="N24" s="8">
        <f t="shared" si="4"/>
        <v>1.18034</v>
      </c>
      <c r="O24" s="169">
        <v>2004</v>
      </c>
      <c r="P24" s="169"/>
      <c r="Q24" s="35">
        <v>54</v>
      </c>
      <c r="R24" s="162">
        <v>201.5</v>
      </c>
      <c r="S24" s="157">
        <v>149</v>
      </c>
      <c r="T24" s="176"/>
      <c r="U24" s="174"/>
    </row>
    <row r="25" spans="1:21" ht="15.75">
      <c r="A25" s="175">
        <v>18</v>
      </c>
      <c r="B25" s="170" t="s">
        <v>15</v>
      </c>
      <c r="C25" s="161">
        <v>5412</v>
      </c>
      <c r="D25" s="161"/>
      <c r="E25" s="168">
        <f t="shared" si="0"/>
        <v>0.05412</v>
      </c>
      <c r="F25" s="5"/>
      <c r="G25" s="35">
        <v>20325</v>
      </c>
      <c r="H25" s="8">
        <f t="shared" si="5"/>
        <v>0.20325</v>
      </c>
      <c r="I25" s="35">
        <v>12060</v>
      </c>
      <c r="J25" s="8">
        <f t="shared" si="1"/>
        <v>0.1206</v>
      </c>
      <c r="K25" s="35">
        <v>155217</v>
      </c>
      <c r="L25" s="8">
        <f t="shared" si="2"/>
        <v>1.55217</v>
      </c>
      <c r="M25" s="35">
        <f t="shared" si="3"/>
        <v>187602</v>
      </c>
      <c r="N25" s="8">
        <f t="shared" si="4"/>
        <v>1.87602</v>
      </c>
      <c r="O25" s="169">
        <v>3894.6</v>
      </c>
      <c r="P25" s="169"/>
      <c r="Q25" s="35">
        <v>37</v>
      </c>
      <c r="R25" s="162">
        <v>21.2</v>
      </c>
      <c r="S25" s="157">
        <v>20</v>
      </c>
      <c r="T25" s="176"/>
      <c r="U25" s="174"/>
    </row>
    <row r="26" spans="1:21" ht="15.75">
      <c r="A26" s="175">
        <v>19</v>
      </c>
      <c r="B26" s="170" t="s">
        <v>16</v>
      </c>
      <c r="C26" s="161">
        <v>7903</v>
      </c>
      <c r="D26" s="161"/>
      <c r="E26" s="168">
        <f t="shared" si="0"/>
        <v>0.07903</v>
      </c>
      <c r="F26" s="5"/>
      <c r="G26" s="35">
        <v>16045</v>
      </c>
      <c r="H26" s="8">
        <f t="shared" si="5"/>
        <v>0.16045</v>
      </c>
      <c r="I26" s="35">
        <v>1045</v>
      </c>
      <c r="J26" s="8">
        <f t="shared" si="1"/>
        <v>0.01045</v>
      </c>
      <c r="K26" s="35">
        <v>30766</v>
      </c>
      <c r="L26" s="8">
        <f t="shared" si="2"/>
        <v>0.30766</v>
      </c>
      <c r="M26" s="35">
        <f t="shared" si="3"/>
        <v>47856</v>
      </c>
      <c r="N26" s="8">
        <f t="shared" si="4"/>
        <v>0.47856</v>
      </c>
      <c r="O26" s="169">
        <v>1506</v>
      </c>
      <c r="P26" s="169"/>
      <c r="Q26" s="35">
        <v>3</v>
      </c>
      <c r="R26" s="162">
        <v>20</v>
      </c>
      <c r="S26" s="157">
        <v>11</v>
      </c>
      <c r="T26" s="176"/>
      <c r="U26" s="174"/>
    </row>
    <row r="27" spans="1:21" ht="15.75">
      <c r="A27" s="175">
        <v>20</v>
      </c>
      <c r="B27" s="170" t="s">
        <v>17</v>
      </c>
      <c r="C27" s="161">
        <v>269871</v>
      </c>
      <c r="D27" s="161"/>
      <c r="E27" s="168">
        <f t="shared" si="0"/>
        <v>2.69871</v>
      </c>
      <c r="F27" s="5"/>
      <c r="G27" s="35">
        <v>18479</v>
      </c>
      <c r="H27" s="8">
        <f t="shared" si="5"/>
        <v>0.18479</v>
      </c>
      <c r="I27" s="35">
        <v>5274</v>
      </c>
      <c r="J27" s="8">
        <f t="shared" si="1"/>
        <v>0.05274</v>
      </c>
      <c r="K27" s="35">
        <v>99843</v>
      </c>
      <c r="L27" s="8">
        <f t="shared" si="2"/>
        <v>0.99843</v>
      </c>
      <c r="M27" s="35">
        <f t="shared" si="3"/>
        <v>123596</v>
      </c>
      <c r="N27" s="8">
        <f t="shared" si="4"/>
        <v>1.23596</v>
      </c>
      <c r="O27" s="169">
        <v>2321.52</v>
      </c>
      <c r="P27" s="169"/>
      <c r="Q27" s="35">
        <v>10308</v>
      </c>
      <c r="R27" s="162">
        <v>13.1</v>
      </c>
      <c r="S27" s="157">
        <v>1600</v>
      </c>
      <c r="T27" s="176">
        <v>14</v>
      </c>
      <c r="U27" s="174"/>
    </row>
    <row r="28" spans="1:21" ht="15.75">
      <c r="A28" s="175">
        <v>21</v>
      </c>
      <c r="B28" s="170" t="s">
        <v>18</v>
      </c>
      <c r="C28" s="161">
        <v>176658</v>
      </c>
      <c r="D28" s="161"/>
      <c r="E28" s="168">
        <f t="shared" si="0"/>
        <v>1.76658</v>
      </c>
      <c r="F28" s="5">
        <v>7.45</v>
      </c>
      <c r="G28" s="35">
        <v>43508</v>
      </c>
      <c r="H28" s="8">
        <f t="shared" si="5"/>
        <v>0.43508</v>
      </c>
      <c r="I28" s="35">
        <v>8626</v>
      </c>
      <c r="J28" s="8">
        <f t="shared" si="1"/>
        <v>0.08626</v>
      </c>
      <c r="K28" s="35">
        <v>17495</v>
      </c>
      <c r="L28" s="8">
        <f t="shared" si="2"/>
        <v>0.17495</v>
      </c>
      <c r="M28" s="35">
        <f t="shared" si="3"/>
        <v>69629</v>
      </c>
      <c r="N28" s="8">
        <f t="shared" si="4"/>
        <v>0.6962900000000001</v>
      </c>
      <c r="O28" s="169">
        <v>2066</v>
      </c>
      <c r="P28" s="169"/>
      <c r="Q28" s="35">
        <v>11079</v>
      </c>
      <c r="R28" s="162">
        <v>50</v>
      </c>
      <c r="S28" s="157">
        <v>0</v>
      </c>
      <c r="T28" s="176"/>
      <c r="U28" s="174"/>
    </row>
    <row r="29" spans="1:21" ht="15.75">
      <c r="A29" s="175">
        <v>22</v>
      </c>
      <c r="B29" s="170" t="s">
        <v>19</v>
      </c>
      <c r="C29" s="161">
        <v>71104</v>
      </c>
      <c r="D29" s="161"/>
      <c r="E29" s="168">
        <f t="shared" si="0"/>
        <v>0.71104</v>
      </c>
      <c r="F29" s="5">
        <v>3.83</v>
      </c>
      <c r="G29" s="35">
        <v>8669</v>
      </c>
      <c r="H29" s="8">
        <f t="shared" si="5"/>
        <v>0.08669</v>
      </c>
      <c r="I29" s="35">
        <v>187968</v>
      </c>
      <c r="J29" s="8">
        <f t="shared" si="1"/>
        <v>1.87968</v>
      </c>
      <c r="K29" s="35">
        <v>225851</v>
      </c>
      <c r="L29" s="8">
        <f t="shared" si="2"/>
        <v>2.25851</v>
      </c>
      <c r="M29" s="35">
        <f t="shared" si="3"/>
        <v>422488</v>
      </c>
      <c r="N29" s="8">
        <f t="shared" si="4"/>
        <v>4.22488</v>
      </c>
      <c r="O29" s="169">
        <v>30449</v>
      </c>
      <c r="P29" s="169">
        <v>21500</v>
      </c>
      <c r="Q29" s="35">
        <v>75748</v>
      </c>
      <c r="R29" s="162">
        <v>14</v>
      </c>
      <c r="S29" s="157">
        <v>292</v>
      </c>
      <c r="T29" s="176">
        <v>90</v>
      </c>
      <c r="U29" s="5">
        <v>1026</v>
      </c>
    </row>
    <row r="30" spans="1:21" ht="15.75">
      <c r="A30" s="175">
        <v>23</v>
      </c>
      <c r="B30" s="170" t="s">
        <v>20</v>
      </c>
      <c r="C30" s="161">
        <v>9044</v>
      </c>
      <c r="D30" s="161"/>
      <c r="E30" s="168">
        <f t="shared" si="0"/>
        <v>0.09044</v>
      </c>
      <c r="F30" s="5"/>
      <c r="G30" s="35">
        <v>504</v>
      </c>
      <c r="H30" s="8">
        <f t="shared" si="5"/>
        <v>0.00504</v>
      </c>
      <c r="I30" s="35">
        <v>15059</v>
      </c>
      <c r="J30" s="8">
        <f t="shared" si="1"/>
        <v>0.15059</v>
      </c>
      <c r="K30" s="35">
        <v>45200</v>
      </c>
      <c r="L30" s="8">
        <f t="shared" si="2"/>
        <v>0.452</v>
      </c>
      <c r="M30" s="35">
        <f t="shared" si="3"/>
        <v>60763</v>
      </c>
      <c r="N30" s="8">
        <f t="shared" si="4"/>
        <v>0.60763</v>
      </c>
      <c r="O30" s="169">
        <v>850</v>
      </c>
      <c r="P30" s="169"/>
      <c r="Q30" s="35">
        <v>0</v>
      </c>
      <c r="R30" s="162">
        <v>15.5</v>
      </c>
      <c r="S30" s="157">
        <v>0</v>
      </c>
      <c r="T30" s="176">
        <v>13</v>
      </c>
      <c r="U30" s="5"/>
    </row>
    <row r="31" spans="1:21" ht="15.75">
      <c r="A31" s="175">
        <v>24</v>
      </c>
      <c r="B31" s="170" t="s">
        <v>21</v>
      </c>
      <c r="C31" s="161">
        <v>222664</v>
      </c>
      <c r="D31" s="161"/>
      <c r="E31" s="168">
        <f t="shared" si="0"/>
        <v>2.22664</v>
      </c>
      <c r="F31" s="5">
        <v>23.65</v>
      </c>
      <c r="G31" s="35">
        <v>41121</v>
      </c>
      <c r="H31" s="8">
        <f t="shared" si="5"/>
        <v>0.41121</v>
      </c>
      <c r="I31" s="35">
        <v>298641</v>
      </c>
      <c r="J31" s="8">
        <f t="shared" si="1"/>
        <v>2.98641</v>
      </c>
      <c r="K31" s="35">
        <v>16818</v>
      </c>
      <c r="L31" s="8">
        <f t="shared" si="2"/>
        <v>0.16818</v>
      </c>
      <c r="M31" s="35">
        <f t="shared" si="3"/>
        <v>356580</v>
      </c>
      <c r="N31" s="8">
        <f t="shared" si="4"/>
        <v>3.5658</v>
      </c>
      <c r="O31" s="169">
        <v>13052.6</v>
      </c>
      <c r="P31" s="169"/>
      <c r="Q31" s="35">
        <v>6646</v>
      </c>
      <c r="R31" s="162">
        <v>256.7</v>
      </c>
      <c r="S31" s="157">
        <v>0</v>
      </c>
      <c r="T31" s="176">
        <v>131</v>
      </c>
      <c r="U31" s="5"/>
    </row>
    <row r="32" spans="1:21" ht="15.75">
      <c r="A32" s="175">
        <v>25</v>
      </c>
      <c r="B32" s="170" t="s">
        <v>69</v>
      </c>
      <c r="C32" s="161">
        <v>24435</v>
      </c>
      <c r="D32" s="161"/>
      <c r="E32" s="168">
        <v>0</v>
      </c>
      <c r="F32" s="5">
        <v>13.84</v>
      </c>
      <c r="G32" s="35">
        <v>2458</v>
      </c>
      <c r="H32" s="8">
        <f t="shared" si="5"/>
        <v>0.02458</v>
      </c>
      <c r="I32" s="35">
        <v>0</v>
      </c>
      <c r="J32" s="8">
        <f t="shared" si="1"/>
        <v>0</v>
      </c>
      <c r="K32" s="35">
        <v>142000</v>
      </c>
      <c r="L32" s="8">
        <f t="shared" si="2"/>
        <v>1.42</v>
      </c>
      <c r="M32" s="35">
        <f t="shared" si="3"/>
        <v>144458</v>
      </c>
      <c r="N32" s="8">
        <f t="shared" si="4"/>
        <v>1.44458</v>
      </c>
      <c r="O32" s="169">
        <v>7450</v>
      </c>
      <c r="P32" s="169"/>
      <c r="Q32" s="35">
        <v>424</v>
      </c>
      <c r="R32" s="162"/>
      <c r="S32" s="157"/>
      <c r="T32" s="176"/>
      <c r="U32" s="5"/>
    </row>
    <row r="33" spans="1:21" ht="15.75">
      <c r="A33" s="175">
        <v>26</v>
      </c>
      <c r="B33" s="170" t="s">
        <v>22</v>
      </c>
      <c r="C33" s="161">
        <v>3608</v>
      </c>
      <c r="D33" s="161"/>
      <c r="E33" s="168">
        <f aca="true" t="shared" si="6" ref="E33:E45">SUM(C33/100000)</f>
        <v>0.03608</v>
      </c>
      <c r="F33" s="5"/>
      <c r="G33" s="35">
        <v>15177</v>
      </c>
      <c r="H33" s="8">
        <f t="shared" si="5"/>
        <v>0.15177</v>
      </c>
      <c r="I33" s="35">
        <v>32723</v>
      </c>
      <c r="J33" s="8">
        <f t="shared" si="1"/>
        <v>0.32723</v>
      </c>
      <c r="K33" s="35">
        <v>364012</v>
      </c>
      <c r="L33" s="8">
        <f t="shared" si="2"/>
        <v>3.64012</v>
      </c>
      <c r="M33" s="35">
        <f t="shared" si="3"/>
        <v>411912</v>
      </c>
      <c r="N33" s="8">
        <f t="shared" si="4"/>
        <v>4.11912</v>
      </c>
      <c r="O33" s="169">
        <v>867</v>
      </c>
      <c r="P33" s="169"/>
      <c r="Q33" s="35">
        <v>572</v>
      </c>
      <c r="R33" s="162">
        <v>2</v>
      </c>
      <c r="S33" s="157">
        <v>60</v>
      </c>
      <c r="T33" s="176">
        <v>782</v>
      </c>
      <c r="U33" s="5"/>
    </row>
    <row r="34" spans="1:21" ht="15.75">
      <c r="A34" s="175">
        <v>27</v>
      </c>
      <c r="B34" s="170" t="s">
        <v>41</v>
      </c>
      <c r="C34" s="161">
        <v>440564</v>
      </c>
      <c r="D34" s="161"/>
      <c r="E34" s="168">
        <f t="shared" si="6"/>
        <v>4.40564</v>
      </c>
      <c r="F34" s="5">
        <v>72.73</v>
      </c>
      <c r="G34" s="35">
        <v>297961</v>
      </c>
      <c r="H34" s="8">
        <f t="shared" si="5"/>
        <v>2.97961</v>
      </c>
      <c r="I34" s="35">
        <v>235909</v>
      </c>
      <c r="J34" s="8">
        <f t="shared" si="1"/>
        <v>2.35909</v>
      </c>
      <c r="K34" s="35">
        <v>2351205</v>
      </c>
      <c r="L34" s="8">
        <f t="shared" si="2"/>
        <v>23.51205</v>
      </c>
      <c r="M34" s="35">
        <f t="shared" si="3"/>
        <v>2885075</v>
      </c>
      <c r="N34" s="8">
        <f t="shared" si="4"/>
        <v>28.850749999999998</v>
      </c>
      <c r="O34" s="169">
        <v>10638.31</v>
      </c>
      <c r="P34" s="169"/>
      <c r="Q34" s="35">
        <v>35492</v>
      </c>
      <c r="R34" s="162"/>
      <c r="S34" s="157">
        <v>113</v>
      </c>
      <c r="T34" s="176">
        <v>222</v>
      </c>
      <c r="U34" s="5"/>
    </row>
    <row r="35" spans="1:21" ht="15.75">
      <c r="A35" s="175">
        <v>28</v>
      </c>
      <c r="B35" s="170" t="s">
        <v>52</v>
      </c>
      <c r="C35" s="163">
        <v>21081</v>
      </c>
      <c r="D35" s="163"/>
      <c r="E35" s="168">
        <f t="shared" si="6"/>
        <v>0.21081</v>
      </c>
      <c r="F35" s="5">
        <v>9.22</v>
      </c>
      <c r="G35" s="35">
        <v>43723</v>
      </c>
      <c r="H35" s="8">
        <f t="shared" si="5"/>
        <v>0.43723</v>
      </c>
      <c r="I35" s="35">
        <v>91595</v>
      </c>
      <c r="J35" s="8">
        <f t="shared" si="1"/>
        <v>0.91595</v>
      </c>
      <c r="K35" s="35">
        <v>165071</v>
      </c>
      <c r="L35" s="8">
        <f t="shared" si="2"/>
        <v>1.65071</v>
      </c>
      <c r="M35" s="35">
        <f t="shared" si="3"/>
        <v>300389</v>
      </c>
      <c r="N35" s="8">
        <f t="shared" si="4"/>
        <v>3.00389</v>
      </c>
      <c r="O35" s="169">
        <v>4059.53</v>
      </c>
      <c r="P35" s="169"/>
      <c r="Q35" s="35">
        <v>26</v>
      </c>
      <c r="R35" s="162">
        <v>24</v>
      </c>
      <c r="S35" s="157">
        <v>476</v>
      </c>
      <c r="T35" s="176">
        <v>118</v>
      </c>
      <c r="U35" s="5"/>
    </row>
    <row r="36" spans="1:21" ht="15.75">
      <c r="A36" s="175">
        <v>29</v>
      </c>
      <c r="B36" s="170" t="s">
        <v>33</v>
      </c>
      <c r="C36" s="163">
        <v>366595</v>
      </c>
      <c r="D36" s="163"/>
      <c r="E36" s="168">
        <f t="shared" si="6"/>
        <v>3.66595</v>
      </c>
      <c r="F36" s="5">
        <v>2.53</v>
      </c>
      <c r="G36" s="35">
        <v>17894</v>
      </c>
      <c r="H36" s="8">
        <f t="shared" si="5"/>
        <v>0.17894</v>
      </c>
      <c r="I36" s="35">
        <v>145332</v>
      </c>
      <c r="J36" s="8">
        <f t="shared" si="1"/>
        <v>1.45332</v>
      </c>
      <c r="K36" s="35">
        <v>17662</v>
      </c>
      <c r="L36" s="8">
        <f t="shared" si="2"/>
        <v>0.17662</v>
      </c>
      <c r="M36" s="35">
        <f t="shared" si="3"/>
        <v>180888</v>
      </c>
      <c r="N36" s="8">
        <f t="shared" si="4"/>
        <v>1.80888</v>
      </c>
      <c r="O36" s="169">
        <v>1730</v>
      </c>
      <c r="P36" s="169"/>
      <c r="Q36" s="35">
        <v>653</v>
      </c>
      <c r="R36" s="162">
        <v>74</v>
      </c>
      <c r="S36" s="157">
        <v>1177</v>
      </c>
      <c r="T36" s="176">
        <v>2</v>
      </c>
      <c r="U36" s="5"/>
    </row>
    <row r="37" spans="1:21" ht="31.5">
      <c r="A37" s="175">
        <v>30</v>
      </c>
      <c r="B37" s="170" t="s">
        <v>23</v>
      </c>
      <c r="C37" s="163">
        <v>137</v>
      </c>
      <c r="D37" s="163"/>
      <c r="E37" s="168">
        <f t="shared" si="6"/>
        <v>0.00137</v>
      </c>
      <c r="F37" s="8"/>
      <c r="G37" s="35">
        <v>1490</v>
      </c>
      <c r="H37" s="8">
        <f t="shared" si="5"/>
        <v>0.0149</v>
      </c>
      <c r="I37" s="35">
        <v>468</v>
      </c>
      <c r="J37" s="8">
        <f t="shared" si="1"/>
        <v>0.00468</v>
      </c>
      <c r="K37" s="35">
        <v>6296</v>
      </c>
      <c r="L37" s="8">
        <f t="shared" si="2"/>
        <v>0.06296</v>
      </c>
      <c r="M37" s="35">
        <f t="shared" si="3"/>
        <v>8254</v>
      </c>
      <c r="N37" s="8">
        <f t="shared" si="4"/>
        <v>0.08254</v>
      </c>
      <c r="O37" s="169">
        <v>167</v>
      </c>
      <c r="P37" s="169"/>
      <c r="Q37" s="35">
        <v>5</v>
      </c>
      <c r="R37" s="162"/>
      <c r="S37" s="157"/>
      <c r="T37" s="176"/>
      <c r="U37" s="5"/>
    </row>
    <row r="38" spans="1:21" ht="15.75">
      <c r="A38" s="175">
        <v>31</v>
      </c>
      <c r="B38" s="170" t="s">
        <v>24</v>
      </c>
      <c r="C38" s="163">
        <v>97</v>
      </c>
      <c r="D38" s="163"/>
      <c r="E38" s="168">
        <f t="shared" si="6"/>
        <v>0.00097</v>
      </c>
      <c r="F38" s="8"/>
      <c r="G38" s="35">
        <v>901</v>
      </c>
      <c r="H38" s="8">
        <f t="shared" si="5"/>
        <v>0.00901</v>
      </c>
      <c r="I38" s="35">
        <v>275</v>
      </c>
      <c r="J38" s="8">
        <f t="shared" si="1"/>
        <v>0.00275</v>
      </c>
      <c r="K38" s="35">
        <v>1675</v>
      </c>
      <c r="L38" s="8">
        <f t="shared" si="2"/>
        <v>0.01675</v>
      </c>
      <c r="M38" s="35">
        <f t="shared" si="3"/>
        <v>2851</v>
      </c>
      <c r="N38" s="8">
        <f t="shared" si="4"/>
        <v>0.02851</v>
      </c>
      <c r="O38" s="169">
        <v>730</v>
      </c>
      <c r="P38" s="169"/>
      <c r="Q38" s="35">
        <v>12</v>
      </c>
      <c r="R38" s="162"/>
      <c r="S38" s="157"/>
      <c r="T38" s="176"/>
      <c r="U38" s="5"/>
    </row>
    <row r="39" spans="1:21" ht="31.5">
      <c r="A39" s="175">
        <v>32</v>
      </c>
      <c r="B39" s="170" t="s">
        <v>25</v>
      </c>
      <c r="C39" s="163">
        <v>169</v>
      </c>
      <c r="D39" s="163"/>
      <c r="E39" s="168">
        <f t="shared" si="6"/>
        <v>0.00169</v>
      </c>
      <c r="F39" s="8"/>
      <c r="G39" s="35">
        <v>0</v>
      </c>
      <c r="H39" s="8">
        <f t="shared" si="5"/>
        <v>0</v>
      </c>
      <c r="I39" s="35">
        <v>0</v>
      </c>
      <c r="J39" s="8">
        <f t="shared" si="1"/>
        <v>0</v>
      </c>
      <c r="K39" s="35">
        <v>0</v>
      </c>
      <c r="L39" s="8">
        <f t="shared" si="2"/>
        <v>0</v>
      </c>
      <c r="M39" s="35">
        <f t="shared" si="3"/>
        <v>0</v>
      </c>
      <c r="N39" s="8">
        <f t="shared" si="4"/>
        <v>0</v>
      </c>
      <c r="O39" s="169">
        <v>0</v>
      </c>
      <c r="P39" s="169"/>
      <c r="Q39" s="35">
        <v>0</v>
      </c>
      <c r="R39" s="162"/>
      <c r="S39" s="157"/>
      <c r="T39" s="176"/>
      <c r="U39" s="5"/>
    </row>
    <row r="40" spans="1:21" ht="15.75">
      <c r="A40" s="175">
        <v>33</v>
      </c>
      <c r="B40" s="170" t="s">
        <v>26</v>
      </c>
      <c r="C40" s="163"/>
      <c r="D40" s="163"/>
      <c r="E40" s="168">
        <f t="shared" si="6"/>
        <v>0</v>
      </c>
      <c r="F40" s="8"/>
      <c r="G40" s="35">
        <v>0</v>
      </c>
      <c r="H40" s="8">
        <f t="shared" si="5"/>
        <v>0</v>
      </c>
      <c r="I40" s="35">
        <v>0</v>
      </c>
      <c r="J40" s="8">
        <f t="shared" si="1"/>
        <v>0</v>
      </c>
      <c r="K40" s="35">
        <v>0</v>
      </c>
      <c r="L40" s="8">
        <f t="shared" si="2"/>
        <v>0</v>
      </c>
      <c r="M40" s="35">
        <f t="shared" si="3"/>
        <v>0</v>
      </c>
      <c r="N40" s="8">
        <f t="shared" si="4"/>
        <v>0</v>
      </c>
      <c r="O40" s="169">
        <v>0</v>
      </c>
      <c r="P40" s="169"/>
      <c r="Q40" s="35">
        <v>0</v>
      </c>
      <c r="R40" s="162"/>
      <c r="S40" s="157"/>
      <c r="T40" s="176"/>
      <c r="U40" s="5"/>
    </row>
    <row r="41" spans="1:21" ht="15.75">
      <c r="A41" s="175">
        <v>34</v>
      </c>
      <c r="B41" s="170" t="s">
        <v>27</v>
      </c>
      <c r="C41" s="163">
        <v>681</v>
      </c>
      <c r="D41" s="163"/>
      <c r="E41" s="168">
        <f t="shared" si="6"/>
        <v>0.00681</v>
      </c>
      <c r="F41" s="8"/>
      <c r="G41" s="35">
        <v>301</v>
      </c>
      <c r="H41" s="8">
        <f t="shared" si="5"/>
        <v>0.00301</v>
      </c>
      <c r="I41" s="35">
        <v>0</v>
      </c>
      <c r="J41" s="8">
        <f t="shared" si="1"/>
        <v>0</v>
      </c>
      <c r="K41" s="35">
        <v>4807</v>
      </c>
      <c r="L41" s="8">
        <f t="shared" si="2"/>
        <v>0.04807</v>
      </c>
      <c r="M41" s="35">
        <f t="shared" si="3"/>
        <v>5108</v>
      </c>
      <c r="N41" s="8">
        <f t="shared" si="4"/>
        <v>0.05108</v>
      </c>
      <c r="O41" s="169">
        <v>1269</v>
      </c>
      <c r="P41" s="169"/>
      <c r="Q41" s="35">
        <v>90</v>
      </c>
      <c r="R41" s="162"/>
      <c r="S41" s="157"/>
      <c r="T41" s="176"/>
      <c r="U41" s="5"/>
    </row>
    <row r="42" spans="1:21" ht="15.75">
      <c r="A42" s="175">
        <v>35</v>
      </c>
      <c r="B42" s="170" t="s">
        <v>28</v>
      </c>
      <c r="C42" s="163"/>
      <c r="D42" s="163"/>
      <c r="E42" s="168">
        <f t="shared" si="6"/>
        <v>0</v>
      </c>
      <c r="F42" s="8"/>
      <c r="G42" s="35">
        <v>4465</v>
      </c>
      <c r="H42" s="8">
        <f t="shared" si="5"/>
        <v>0.04465</v>
      </c>
      <c r="I42" s="35">
        <v>600</v>
      </c>
      <c r="J42" s="8">
        <f t="shared" si="1"/>
        <v>0.006</v>
      </c>
      <c r="K42" s="35">
        <v>5289</v>
      </c>
      <c r="L42" s="8">
        <f t="shared" si="2"/>
        <v>0.05289</v>
      </c>
      <c r="M42" s="35">
        <f t="shared" si="3"/>
        <v>10354</v>
      </c>
      <c r="N42" s="8">
        <f t="shared" si="4"/>
        <v>0.10354</v>
      </c>
      <c r="O42" s="169">
        <v>2190</v>
      </c>
      <c r="P42" s="169"/>
      <c r="Q42" s="35">
        <v>0</v>
      </c>
      <c r="R42" s="162"/>
      <c r="S42" s="157"/>
      <c r="T42" s="176"/>
      <c r="U42" s="5"/>
    </row>
    <row r="43" spans="1:21" ht="15.75">
      <c r="A43" s="175">
        <v>36</v>
      </c>
      <c r="B43" s="170" t="s">
        <v>67</v>
      </c>
      <c r="C43" s="163">
        <v>578</v>
      </c>
      <c r="D43" s="163"/>
      <c r="E43" s="168">
        <f t="shared" si="6"/>
        <v>0.00578</v>
      </c>
      <c r="F43" s="8"/>
      <c r="G43" s="35">
        <v>417</v>
      </c>
      <c r="H43" s="8">
        <f t="shared" si="5"/>
        <v>0.00417</v>
      </c>
      <c r="I43" s="35">
        <v>25</v>
      </c>
      <c r="J43" s="8">
        <f t="shared" si="1"/>
        <v>0.00025</v>
      </c>
      <c r="K43" s="35">
        <v>1637</v>
      </c>
      <c r="L43" s="8">
        <f t="shared" si="2"/>
        <v>0.01637</v>
      </c>
      <c r="M43" s="35">
        <f t="shared" si="3"/>
        <v>2079</v>
      </c>
      <c r="N43" s="8">
        <f t="shared" si="4"/>
        <v>0.02079</v>
      </c>
      <c r="O43" s="169">
        <v>121</v>
      </c>
      <c r="P43" s="169"/>
      <c r="Q43" s="35">
        <v>21</v>
      </c>
      <c r="R43" s="162">
        <v>5</v>
      </c>
      <c r="S43" s="157"/>
      <c r="T43" s="157"/>
      <c r="U43" s="5"/>
    </row>
    <row r="44" spans="1:21" ht="15.75">
      <c r="A44" s="175">
        <v>37</v>
      </c>
      <c r="B44" s="170" t="s">
        <v>49</v>
      </c>
      <c r="C44" s="163">
        <v>1921</v>
      </c>
      <c r="D44" s="163"/>
      <c r="E44" s="168">
        <f t="shared" si="6"/>
        <v>0.01921</v>
      </c>
      <c r="F44" s="8"/>
      <c r="G44" s="35">
        <v>9150</v>
      </c>
      <c r="H44" s="8">
        <f t="shared" si="5"/>
        <v>0.0915</v>
      </c>
      <c r="I44" s="35">
        <v>140273</v>
      </c>
      <c r="J44" s="8">
        <f t="shared" si="1"/>
        <v>1.40273</v>
      </c>
      <c r="K44" s="35">
        <v>125797</v>
      </c>
      <c r="L44" s="8">
        <f t="shared" si="2"/>
        <v>1.25797</v>
      </c>
      <c r="M44" s="35">
        <f t="shared" si="3"/>
        <v>275220</v>
      </c>
      <c r="N44" s="8">
        <f t="shared" si="4"/>
        <v>2.7522</v>
      </c>
      <c r="O44" s="169">
        <v>23885</v>
      </c>
      <c r="P44" s="169"/>
      <c r="Q44" s="35">
        <v>4621</v>
      </c>
      <c r="R44" s="162"/>
      <c r="S44" s="157"/>
      <c r="T44" s="176"/>
      <c r="U44" s="5"/>
    </row>
    <row r="45" spans="1:21" ht="15.75">
      <c r="A45" s="175"/>
      <c r="B45" s="154" t="s">
        <v>29</v>
      </c>
      <c r="C45" s="177">
        <f>SUM(C8:C44)</f>
        <v>4956668</v>
      </c>
      <c r="D45" s="177"/>
      <c r="E45" s="178">
        <f t="shared" si="6"/>
        <v>49.56668</v>
      </c>
      <c r="F45" s="6">
        <f>SUM(F8:F44)</f>
        <v>253.61</v>
      </c>
      <c r="G45" s="179">
        <f>SUM(G8:G44)</f>
        <v>934941</v>
      </c>
      <c r="H45" s="6">
        <f t="shared" si="5"/>
        <v>9.34941</v>
      </c>
      <c r="I45" s="179">
        <f>SUM(I8:I44)</f>
        <v>1723479</v>
      </c>
      <c r="J45" s="6">
        <f>SUM(I45/100000)</f>
        <v>17.23479</v>
      </c>
      <c r="K45" s="179">
        <f>SUM(K8:K44)</f>
        <v>8459119</v>
      </c>
      <c r="L45" s="6">
        <f>SUM(K45/100000)</f>
        <v>84.59119</v>
      </c>
      <c r="M45" s="35">
        <f t="shared" si="3"/>
        <v>11117539</v>
      </c>
      <c r="N45" s="6">
        <f t="shared" si="4"/>
        <v>111.17539</v>
      </c>
      <c r="O45" s="6">
        <f aca="true" t="shared" si="7" ref="O45:U45">SUM(O8:O44)</f>
        <v>216862.68</v>
      </c>
      <c r="P45" s="6">
        <f t="shared" si="7"/>
        <v>36000</v>
      </c>
      <c r="Q45" s="180">
        <f>SUM(Q8:Q44)</f>
        <v>349781</v>
      </c>
      <c r="R45" s="156">
        <f t="shared" si="7"/>
        <v>3292.3999999999996</v>
      </c>
      <c r="S45" s="171">
        <f t="shared" si="7"/>
        <v>8979</v>
      </c>
      <c r="T45" s="181">
        <f t="shared" si="7"/>
        <v>2329</v>
      </c>
      <c r="U45" s="9">
        <f t="shared" si="7"/>
        <v>1026</v>
      </c>
    </row>
    <row r="46" spans="1:20" ht="15.75">
      <c r="A46" s="164" t="s">
        <v>45</v>
      </c>
      <c r="B46" s="165"/>
      <c r="C46" s="165"/>
      <c r="D46" s="165"/>
      <c r="E46" s="165"/>
      <c r="F46" s="195" t="s">
        <v>60</v>
      </c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</row>
  </sheetData>
  <mergeCells count="5">
    <mergeCell ref="S1:T1"/>
    <mergeCell ref="A3:T3"/>
    <mergeCell ref="G4:O4"/>
    <mergeCell ref="S4:T5"/>
    <mergeCell ref="F46:T46"/>
  </mergeCells>
  <printOptions/>
  <pageMargins left="0.31" right="0.23" top="0.75" bottom="0.7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dkkhare</dc:creator>
  <cp:keywords/>
  <dc:description/>
  <cp:lastModifiedBy>User</cp:lastModifiedBy>
  <cp:lastPrinted>2022-04-11T06:44:50Z</cp:lastPrinted>
  <dcterms:created xsi:type="dcterms:W3CDTF">2000-04-28T22:34:05Z</dcterms:created>
  <dcterms:modified xsi:type="dcterms:W3CDTF">2022-04-11T06:44:53Z</dcterms:modified>
  <cp:category/>
  <cp:version/>
  <cp:contentType/>
  <cp:contentStatus/>
</cp:coreProperties>
</file>